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актив" sheetId="1" r:id="rId1"/>
    <sheet name="пассив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<sst xmlns="http://schemas.openxmlformats.org/spreadsheetml/2006/main" count="193" uniqueCount="180">
  <si>
    <t>Коды</t>
  </si>
  <si>
    <t>0710001</t>
  </si>
  <si>
    <t>384/385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</si>
  <si>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</si>
  <si>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</si>
  <si>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</si>
  <si>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</si>
  <si>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</si>
  <si>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</si>
  <si>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</si>
  <si>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</si>
  <si>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</si>
  <si>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</si>
  <si>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</si>
  <si>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</si>
  <si>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</si>
  <si>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</si>
  <si>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</si>
  <si>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</si>
  <si>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</si>
  <si>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</si>
  <si>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</si>
  <si>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</si>
  <si>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</si>
  <si>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</si>
  <si>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</si>
  <si>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</si>
  <si>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</si>
  <si>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</si>
  <si>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</si>
  <si>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</si>
  <si>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</si>
  <si>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</si>
  <si>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</si>
  <si>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</si>
  <si>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</si>
  <si>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</si>
  <si>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</si>
  <si>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</si>
  <si>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</si>
  <si>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</si>
  <si>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</si>
  <si>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</si>
  <si>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</si>
  <si>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</si>
  <si>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</si>
  <si>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</si>
  <si>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</si>
  <si>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</si>
  <si>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</si>
  <si>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</si>
  <si>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</si>
  <si>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</si>
  <si>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</si>
  <si>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</si>
  <si>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</si>
  <si>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</si>
  <si>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</si>
  <si>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</si>
  <si>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</si>
  <si>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</si>
  <si>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</si>
  <si>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</si>
  <si>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</si>
  <si>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</si>
  <si>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</si>
  <si>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г.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</si>
  <si>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</si>
  <si>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</si>
  <si>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</si>
  <si>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</si>
  <si>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</si>
  <si>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</si>
  <si>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</si>
  <si>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</si>
  <si>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</si>
  <si>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</si>
  <si>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</si>
  <si>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</si>
  <si>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</si>
  <si>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</si>
  <si>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</si>
  <si>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</si>
  <si>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</si>
  <si>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</si>
  <si>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</si>
  <si>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</si>
  <si>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</si>
  <si>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</si>
  <si>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</si>
  <si>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</si>
  <si>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</si>
  <si>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</si>
  <si>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</si>
  <si>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</si>
  <si>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</si>
  <si>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</si>
  <si>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</si>
  <si>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</si>
  <si>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</si>
  <si>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</si>
  <si>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</si>
  <si>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</si>
  <si>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</si>
  <si>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</si>
  <si>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</si>
  <si>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</si>
  <si>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</si>
  <si>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</si>
  <si>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</si>
  <si>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</si>
  <si>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</si>
  <si>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</si>
  <si>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</si>
  <si>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</si>
  <si>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</si>
  <si>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</si>
  <si>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</si>
  <si>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</si>
  <si>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</si>
  <si>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Обеспечения обязательств и платежей полученные</t>
  </si>
  <si>
    <t>Обеспечения обязательств и платежей выданные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</si>
  <si>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</si>
  <si>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</si>
  <si>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</si>
  <si>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</si>
  <si>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</si>
  <si>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</si>
  <si>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</si>
  <si>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</si>
  <si>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</si>
  <si>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</si>
  <si>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</si>
  <si>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</si>
  <si>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</si>
  <si>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к приказу Минфина РФ от 22 июля 2003 г. № 67н</t>
  </si>
  <si>
    <t>(с учетом приказа Госкомстата РФ и Минфина РФ</t>
  </si>
  <si>
    <t>от 14 ноября 2003 г. № 475/102н)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</si>
  <si>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</si>
  <si>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</si>
  <si>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</si>
  <si>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</si>
  <si>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</si>
  <si>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</si>
  <si>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</si>
  <si>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</si>
  <si>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</si>
  <si>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411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</si>
  <si>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</si>
  <si>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</si>
  <si>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</si>
  <si>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</si>
  <si>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</si>
  <si>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</si>
  <si>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</si>
  <si>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</si>
  <si>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</si>
  <si>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</si>
  <si>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</si>
  <si>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</si>
  <si>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</si>
  <si>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</si>
  <si>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</si>
  <si>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</si>
  <si>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</si>
  <si>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 xml:space="preserve">Единица измерения: тыс. руб. </t>
  </si>
  <si>
    <t>40.30</t>
  </si>
  <si>
    <t>ООО "Коммунальные технологии"</t>
  </si>
  <si>
    <t>ООО</t>
  </si>
  <si>
    <t>Тепло-электроснабжение</t>
  </si>
  <si>
    <t>Частная</t>
  </si>
  <si>
    <t>Нераспределенная прибыль (непокрытый убыток) отчетного года</t>
  </si>
  <si>
    <t>тел. 39-24-26,39-24-58</t>
  </si>
  <si>
    <t xml:space="preserve">Нераспределенная прибыль (непокрытый убыток) </t>
  </si>
  <si>
    <t>428008, г.Чебоксары, пл.Речников ,3</t>
  </si>
  <si>
    <t>10</t>
  </si>
  <si>
    <t xml:space="preserve">Бухгалтерский баланс </t>
  </si>
  <si>
    <t>Расчеты по выделеному имуществу, с учредителями</t>
  </si>
  <si>
    <t>31 декабря</t>
  </si>
  <si>
    <t>Недополученные кредиты и займы по условиям договоров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</si>
</sst>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_ ;\-0\ "/>
    <numFmt numFmtId="166" formatCode="_-* #,##0.0_р_._-;\-* #,##0.0_р_._-;_-* &quot;-&quot;??_р_._-;_-@_-"/>
    <numFmt numFmtId="167" formatCode="_-* #,##0_р_._-;\-* #,##0_р_._-;_-* &quot;-&quot;??_р_._-;_-@_-"/>
    <numFmt numFmtId="168" formatCode="#,##0.00_р_."/>
    <numFmt numFmtId="169" formatCode="#,##0.0"/>
    <numFmt numFmtId="170" formatCode="_-* #,##0.0_р_._-;\-* #,##0.0_р_._-;_-* &quot;-&quot;_р_._-;_-@_-"/>
  </numFmts>
  <fonts count="29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8"/>
      <name val="Arial Cyr"/>
      <family val="0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3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5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11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 horizontal="center"/>
    </xf>
    <xf numFmtId="41" fontId="4" fillId="0" borderId="14" xfId="0" applyNumberFormat="1" applyFont="1" applyFill="1" applyBorder="1" applyAlignment="1">
      <alignment horizontal="center"/>
    </xf>
    <xf numFmtId="41" fontId="4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1" fontId="4" fillId="0" borderId="22" xfId="0" applyNumberFormat="1" applyFont="1" applyFill="1" applyBorder="1" applyAlignment="1">
      <alignment horizontal="center"/>
    </xf>
    <xf numFmtId="41" fontId="4" fillId="0" borderId="23" xfId="0" applyNumberFormat="1" applyFont="1" applyFill="1" applyBorder="1" applyAlignment="1">
      <alignment horizontal="center"/>
    </xf>
    <xf numFmtId="41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1" fontId="4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1" fontId="3" fillId="0" borderId="37" xfId="0" applyNumberFormat="1" applyFont="1" applyFill="1" applyBorder="1" applyAlignment="1">
      <alignment horizontal="center"/>
    </xf>
    <xf numFmtId="41" fontId="3" fillId="0" borderId="38" xfId="0" applyNumberFormat="1" applyFont="1" applyFill="1" applyBorder="1" applyAlignment="1">
      <alignment horizontal="center"/>
    </xf>
    <xf numFmtId="41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49" fontId="3" fillId="0" borderId="4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1" fontId="3" fillId="0" borderId="44" xfId="0" applyNumberFormat="1" applyFont="1" applyFill="1" applyBorder="1" applyAlignment="1">
      <alignment horizontal="center"/>
    </xf>
    <xf numFmtId="41" fontId="3" fillId="0" borderId="45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41" fontId="3" fillId="0" borderId="26" xfId="0" applyNumberFormat="1" applyFont="1" applyFill="1" applyBorder="1" applyAlignment="1">
      <alignment horizontal="center"/>
    </xf>
    <xf numFmtId="41" fontId="3" fillId="0" borderId="46" xfId="0" applyNumberFormat="1" applyFont="1" applyFill="1" applyBorder="1" applyAlignment="1">
      <alignment horizontal="center"/>
    </xf>
    <xf numFmtId="41" fontId="3" fillId="0" borderId="47" xfId="0" applyNumberFormat="1" applyFont="1" applyFill="1" applyBorder="1" applyAlignment="1">
      <alignment horizontal="center"/>
    </xf>
    <xf numFmtId="41" fontId="3" fillId="0" borderId="48" xfId="0" applyNumberFormat="1" applyFont="1" applyFill="1" applyBorder="1" applyAlignment="1">
      <alignment horizontal="center"/>
    </xf>
    <xf numFmtId="41" fontId="3" fillId="0" borderId="25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indent="1"/>
    </xf>
    <xf numFmtId="0" fontId="3" fillId="0" borderId="41" xfId="0" applyFont="1" applyFill="1" applyBorder="1" applyAlignment="1">
      <alignment horizontal="left" indent="1"/>
    </xf>
    <xf numFmtId="0" fontId="3" fillId="0" borderId="42" xfId="0" applyFont="1" applyFill="1" applyBorder="1" applyAlignment="1">
      <alignment horizontal="left" indent="1"/>
    </xf>
    <xf numFmtId="41" fontId="3" fillId="0" borderId="50" xfId="0" applyNumberFormat="1" applyFont="1" applyFill="1" applyBorder="1" applyAlignment="1">
      <alignment horizontal="center"/>
    </xf>
    <xf numFmtId="41" fontId="3" fillId="0" borderId="51" xfId="0" applyNumberFormat="1" applyFont="1" applyFill="1" applyBorder="1" applyAlignment="1">
      <alignment horizontal="center"/>
    </xf>
    <xf numFmtId="41" fontId="3" fillId="0" borderId="52" xfId="0" applyNumberFormat="1" applyFont="1" applyFill="1" applyBorder="1" applyAlignment="1">
      <alignment horizontal="center"/>
    </xf>
    <xf numFmtId="41" fontId="3" fillId="0" borderId="23" xfId="0" applyNumberFormat="1" applyFont="1" applyFill="1" applyBorder="1" applyAlignment="1">
      <alignment horizontal="center"/>
    </xf>
    <xf numFmtId="41" fontId="3" fillId="0" borderId="24" xfId="0" applyNumberFormat="1" applyFont="1" applyFill="1" applyBorder="1" applyAlignment="1">
      <alignment horizontal="center"/>
    </xf>
    <xf numFmtId="41" fontId="3" fillId="0" borderId="53" xfId="0" applyNumberFormat="1" applyFont="1" applyFill="1" applyBorder="1" applyAlignment="1">
      <alignment horizontal="center"/>
    </xf>
    <xf numFmtId="41" fontId="3" fillId="0" borderId="54" xfId="0" applyNumberFormat="1" applyFont="1" applyFill="1" applyBorder="1" applyAlignment="1">
      <alignment horizontal="center"/>
    </xf>
    <xf numFmtId="41" fontId="3" fillId="0" borderId="55" xfId="0" applyNumberFormat="1" applyFont="1" applyFill="1" applyBorder="1" applyAlignment="1">
      <alignment horizontal="center"/>
    </xf>
    <xf numFmtId="41" fontId="3" fillId="0" borderId="2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wrapText="1" indent="1"/>
    </xf>
    <xf numFmtId="41" fontId="4" fillId="0" borderId="56" xfId="0" applyNumberFormat="1" applyFont="1" applyFill="1" applyBorder="1" applyAlignment="1">
      <alignment horizontal="center"/>
    </xf>
    <xf numFmtId="41" fontId="4" fillId="0" borderId="57" xfId="0" applyNumberFormat="1" applyFont="1" applyFill="1" applyBorder="1" applyAlignment="1">
      <alignment horizontal="center"/>
    </xf>
    <xf numFmtId="41" fontId="4" fillId="0" borderId="58" xfId="0" applyNumberFormat="1" applyFont="1" applyFill="1" applyBorder="1" applyAlignment="1">
      <alignment horizontal="center"/>
    </xf>
    <xf numFmtId="49" fontId="3" fillId="0" borderId="59" xfId="0" applyNumberFormat="1" applyFont="1" applyFill="1" applyBorder="1" applyAlignment="1">
      <alignment horizontal="center"/>
    </xf>
    <xf numFmtId="49" fontId="3" fillId="0" borderId="60" xfId="0" applyNumberFormat="1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left" indent="1"/>
    </xf>
    <xf numFmtId="0" fontId="3" fillId="0" borderId="65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left" indent="2"/>
    </xf>
    <xf numFmtId="0" fontId="3" fillId="0" borderId="63" xfId="0" applyFont="1" applyFill="1" applyBorder="1" applyAlignment="1">
      <alignment horizontal="left" indent="2"/>
    </xf>
    <xf numFmtId="0" fontId="3" fillId="0" borderId="64" xfId="0" applyFont="1" applyFill="1" applyBorder="1" applyAlignment="1">
      <alignment horizontal="left" indent="2"/>
    </xf>
    <xf numFmtId="0" fontId="3" fillId="0" borderId="65" xfId="0" applyFont="1" applyFill="1" applyBorder="1" applyAlignment="1">
      <alignment horizontal="left" indent="1"/>
    </xf>
    <xf numFmtId="0" fontId="3" fillId="0" borderId="60" xfId="0" applyFont="1" applyFill="1" applyBorder="1" applyAlignment="1">
      <alignment horizontal="left" indent="1"/>
    </xf>
    <xf numFmtId="0" fontId="3" fillId="0" borderId="61" xfId="0" applyFont="1" applyFill="1" applyBorder="1" applyAlignment="1">
      <alignment horizontal="left" indent="1"/>
    </xf>
    <xf numFmtId="0" fontId="3" fillId="0" borderId="67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9" fontId="3" fillId="0" borderId="70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71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3" fillId="0" borderId="72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51" xfId="0" applyFont="1" applyFill="1" applyBorder="1" applyAlignment="1">
      <alignment horizontal="left" wrapText="1"/>
    </xf>
    <xf numFmtId="0" fontId="5" fillId="0" borderId="73" xfId="0" applyFont="1" applyFill="1" applyBorder="1" applyAlignment="1">
      <alignment horizontal="center"/>
    </xf>
    <xf numFmtId="41" fontId="5" fillId="0" borderId="67" xfId="0" applyNumberFormat="1" applyFont="1" applyFill="1" applyBorder="1" applyAlignment="1">
      <alignment horizontal="center"/>
    </xf>
    <xf numFmtId="43" fontId="5" fillId="0" borderId="67" xfId="0" applyNumberFormat="1" applyFont="1" applyFill="1" applyBorder="1" applyAlignment="1">
      <alignment horizontal="center"/>
    </xf>
    <xf numFmtId="43" fontId="5" fillId="0" borderId="73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70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5" fillId="0" borderId="70" xfId="0" applyNumberFormat="1" applyFont="1" applyFill="1" applyBorder="1" applyAlignment="1">
      <alignment horizontal="center"/>
    </xf>
    <xf numFmtId="43" fontId="5" fillId="0" borderId="51" xfId="0" applyNumberFormat="1" applyFont="1" applyFill="1" applyBorder="1" applyAlignment="1">
      <alignment horizontal="center"/>
    </xf>
    <xf numFmtId="43" fontId="5" fillId="0" borderId="52" xfId="0" applyNumberFormat="1" applyFont="1" applyFill="1" applyBorder="1" applyAlignment="1">
      <alignment horizontal="center"/>
    </xf>
    <xf numFmtId="43" fontId="5" fillId="0" borderId="74" xfId="0" applyNumberFormat="1" applyFont="1" applyFill="1" applyBorder="1" applyAlignment="1">
      <alignment horizontal="center"/>
    </xf>
    <xf numFmtId="43" fontId="5" fillId="0" borderId="68" xfId="0" applyNumberFormat="1" applyFont="1" applyFill="1" applyBorder="1" applyAlignment="1">
      <alignment horizontal="center"/>
    </xf>
    <xf numFmtId="43" fontId="5" fillId="0" borderId="7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3" fillId="0" borderId="26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43" fontId="5" fillId="0" borderId="76" xfId="0" applyNumberFormat="1" applyFont="1" applyFill="1" applyBorder="1" applyAlignment="1">
      <alignment horizontal="center"/>
    </xf>
    <xf numFmtId="43" fontId="5" fillId="0" borderId="77" xfId="0" applyNumberFormat="1" applyFont="1" applyFill="1" applyBorder="1" applyAlignment="1">
      <alignment horizontal="center"/>
    </xf>
    <xf numFmtId="43" fontId="5" fillId="0" borderId="78" xfId="0" applyNumberFormat="1" applyFont="1" applyFill="1" applyBorder="1" applyAlignment="1">
      <alignment horizontal="center"/>
    </xf>
    <xf numFmtId="43" fontId="5" fillId="0" borderId="79" xfId="0" applyNumberFormat="1" applyFont="1" applyFill="1" applyBorder="1" applyAlignment="1">
      <alignment horizontal="center"/>
    </xf>
    <xf numFmtId="43" fontId="5" fillId="0" borderId="80" xfId="0" applyNumberFormat="1" applyFont="1" applyFill="1" applyBorder="1" applyAlignment="1">
      <alignment horizontal="center"/>
    </xf>
    <xf numFmtId="43" fontId="5" fillId="0" borderId="81" xfId="0" applyNumberFormat="1" applyFont="1" applyFill="1" applyBorder="1" applyAlignment="1">
      <alignment horizontal="center"/>
    </xf>
    <xf numFmtId="43" fontId="5" fillId="0" borderId="71" xfId="0" applyNumberFormat="1" applyFont="1" applyFill="1" applyBorder="1" applyAlignment="1">
      <alignment horizontal="center"/>
    </xf>
    <xf numFmtId="43" fontId="5" fillId="0" borderId="54" xfId="0" applyNumberFormat="1" applyFont="1" applyFill="1" applyBorder="1" applyAlignment="1">
      <alignment horizontal="center"/>
    </xf>
    <xf numFmtId="43" fontId="5" fillId="0" borderId="55" xfId="0" applyNumberFormat="1" applyFont="1" applyFill="1" applyBorder="1" applyAlignment="1">
      <alignment horizontal="center"/>
    </xf>
    <xf numFmtId="43" fontId="5" fillId="0" borderId="82" xfId="0" applyNumberFormat="1" applyFont="1" applyFill="1" applyBorder="1" applyAlignment="1">
      <alignment horizontal="center"/>
    </xf>
    <xf numFmtId="43" fontId="5" fillId="0" borderId="83" xfId="0" applyNumberFormat="1" applyFont="1" applyFill="1" applyBorder="1" applyAlignment="1">
      <alignment horizontal="center"/>
    </xf>
    <xf numFmtId="43" fontId="5" fillId="0" borderId="84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41" fontId="4" fillId="0" borderId="85" xfId="0" applyNumberFormat="1" applyFont="1" applyFill="1" applyBorder="1" applyAlignment="1">
      <alignment horizontal="center"/>
    </xf>
    <xf numFmtId="41" fontId="4" fillId="0" borderId="86" xfId="0" applyNumberFormat="1" applyFont="1" applyFill="1" applyBorder="1" applyAlignment="1">
      <alignment horizontal="center"/>
    </xf>
    <xf numFmtId="41" fontId="3" fillId="0" borderId="87" xfId="0" applyNumberFormat="1" applyFont="1" applyFill="1" applyBorder="1" applyAlignment="1">
      <alignment horizontal="center"/>
    </xf>
    <xf numFmtId="41" fontId="3" fillId="0" borderId="68" xfId="0" applyNumberFormat="1" applyFont="1" applyFill="1" applyBorder="1" applyAlignment="1">
      <alignment horizontal="center"/>
    </xf>
    <xf numFmtId="41" fontId="3" fillId="0" borderId="75" xfId="0" applyNumberFormat="1" applyFont="1" applyFill="1" applyBorder="1" applyAlignment="1">
      <alignment horizontal="center"/>
    </xf>
    <xf numFmtId="49" fontId="3" fillId="0" borderId="74" xfId="0" applyNumberFormat="1" applyFont="1" applyFill="1" applyBorder="1" applyAlignment="1">
      <alignment horizontal="center"/>
    </xf>
    <xf numFmtId="49" fontId="3" fillId="0" borderId="68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 indent="1"/>
    </xf>
    <xf numFmtId="0" fontId="3" fillId="0" borderId="32" xfId="0" applyFont="1" applyFill="1" applyBorder="1" applyAlignment="1">
      <alignment horizontal="left" indent="1"/>
    </xf>
    <xf numFmtId="0" fontId="3" fillId="0" borderId="33" xfId="0" applyFont="1" applyFill="1" applyBorder="1" applyAlignment="1">
      <alignment horizontal="left" indent="1"/>
    </xf>
    <xf numFmtId="0" fontId="3" fillId="0" borderId="62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 indent="1"/>
    </xf>
    <xf numFmtId="0" fontId="3" fillId="0" borderId="79" xfId="0" applyFont="1" applyFill="1" applyBorder="1" applyAlignment="1">
      <alignment horizontal="left" wrapText="1"/>
    </xf>
    <xf numFmtId="0" fontId="3" fillId="0" borderId="80" xfId="0" applyFont="1" applyFill="1" applyBorder="1" applyAlignment="1">
      <alignment horizontal="left" wrapText="1"/>
    </xf>
    <xf numFmtId="0" fontId="3" fillId="0" borderId="81" xfId="0" applyFont="1" applyFill="1" applyBorder="1" applyAlignment="1">
      <alignment horizontal="left" wrapText="1"/>
    </xf>
    <xf numFmtId="0" fontId="3" fillId="0" borderId="59" xfId="0" applyFont="1" applyFill="1" applyBorder="1" applyAlignment="1">
      <alignment horizontal="left"/>
    </xf>
    <xf numFmtId="167" fontId="3" fillId="0" borderId="11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 indent="2"/>
    </xf>
    <xf numFmtId="0" fontId="3" fillId="0" borderId="32" xfId="0" applyFont="1" applyFill="1" applyBorder="1" applyAlignment="1">
      <alignment horizontal="left" indent="2"/>
    </xf>
    <xf numFmtId="0" fontId="3" fillId="0" borderId="33" xfId="0" applyFont="1" applyFill="1" applyBorder="1" applyAlignment="1">
      <alignment horizontal="left" indent="2"/>
    </xf>
    <xf numFmtId="0" fontId="3" fillId="0" borderId="51" xfId="0" applyFont="1" applyFill="1" applyBorder="1" applyAlignment="1">
      <alignment horizontal="left" indent="1"/>
    </xf>
    <xf numFmtId="165" fontId="5" fillId="0" borderId="67" xfId="0" applyNumberFormat="1" applyFont="1" applyFill="1" applyBorder="1" applyAlignment="1">
      <alignment horizontal="center"/>
    </xf>
    <xf numFmtId="41" fontId="3" fillId="0" borderId="48" xfId="0" applyNumberFormat="1" applyFont="1" applyFill="1" applyBorder="1" applyAlignment="1" quotePrefix="1">
      <alignment horizontal="center"/>
    </xf>
    <xf numFmtId="41" fontId="3" fillId="0" borderId="11" xfId="0" applyNumberFormat="1" applyFont="1" applyFill="1" applyBorder="1" applyAlignment="1" quotePrefix="1">
      <alignment horizontal="center"/>
    </xf>
    <xf numFmtId="41" fontId="3" fillId="0" borderId="12" xfId="0" applyNumberFormat="1" applyFont="1" applyFill="1" applyBorder="1" applyAlignment="1" quotePrefix="1">
      <alignment horizontal="center"/>
    </xf>
    <xf numFmtId="41" fontId="3" fillId="0" borderId="13" xfId="0" applyNumberFormat="1" applyFont="1" applyFill="1" applyBorder="1" applyAlignment="1" quotePrefix="1">
      <alignment horizontal="center"/>
    </xf>
    <xf numFmtId="0" fontId="3" fillId="0" borderId="4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3" fillId="0" borderId="89" xfId="0" applyFont="1" applyFill="1" applyBorder="1" applyAlignment="1">
      <alignment horizontal="left" wrapText="1"/>
    </xf>
    <xf numFmtId="0" fontId="3" fillId="0" borderId="75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74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49" xfId="0" applyFont="1" applyFill="1" applyBorder="1" applyAlignment="1">
      <alignment horizontal="left" wrapText="1"/>
    </xf>
    <xf numFmtId="0" fontId="3" fillId="0" borderId="90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4" fillId="0" borderId="7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 horizontal="center"/>
    </xf>
    <xf numFmtId="49" fontId="3" fillId="0" borderId="67" xfId="0" applyNumberFormat="1" applyFont="1" applyFill="1" applyBorder="1" applyAlignment="1">
      <alignment horizontal="center"/>
    </xf>
    <xf numFmtId="49" fontId="3" fillId="0" borderId="92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3" fillId="0" borderId="94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95" xfId="0" applyNumberFormat="1" applyFont="1" applyFill="1" applyBorder="1" applyAlignment="1">
      <alignment horizontal="center"/>
    </xf>
    <xf numFmtId="49" fontId="3" fillId="0" borderId="9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97" xfId="0" applyNumberFormat="1" applyFont="1" applyFill="1" applyBorder="1" applyAlignment="1">
      <alignment horizontal="center"/>
    </xf>
    <xf numFmtId="49" fontId="3" fillId="0" borderId="90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98" xfId="0" applyNumberFormat="1" applyFont="1" applyFill="1" applyBorder="1" applyAlignment="1">
      <alignment horizontal="center"/>
    </xf>
    <xf numFmtId="49" fontId="3" fillId="0" borderId="99" xfId="0" applyNumberFormat="1" applyFont="1" applyFill="1" applyBorder="1" applyAlignment="1">
      <alignment horizontal="center"/>
    </xf>
    <xf numFmtId="49" fontId="3" fillId="0" borderId="85" xfId="0" applyNumberFormat="1" applyFont="1" applyFill="1" applyBorder="1" applyAlignment="1">
      <alignment horizontal="center"/>
    </xf>
    <xf numFmtId="41" fontId="3" fillId="0" borderId="98" xfId="0" applyNumberFormat="1" applyFont="1" applyFill="1" applyBorder="1" applyAlignment="1">
      <alignment horizontal="center"/>
    </xf>
    <xf numFmtId="41" fontId="3" fillId="0" borderId="67" xfId="0" applyNumberFormat="1" applyFont="1" applyFill="1" applyBorder="1" applyAlignment="1">
      <alignment horizontal="center"/>
    </xf>
    <xf numFmtId="41" fontId="3" fillId="0" borderId="100" xfId="0" applyNumberFormat="1" applyFont="1" applyFill="1" applyBorder="1" applyAlignment="1">
      <alignment horizontal="center"/>
    </xf>
    <xf numFmtId="41" fontId="4" fillId="0" borderId="95" xfId="0" applyNumberFormat="1" applyFont="1" applyFill="1" applyBorder="1" applyAlignment="1">
      <alignment horizontal="center"/>
    </xf>
    <xf numFmtId="41" fontId="4" fillId="0" borderId="93" xfId="0" applyNumberFormat="1" applyFont="1" applyFill="1" applyBorder="1" applyAlignment="1">
      <alignment horizontal="center"/>
    </xf>
    <xf numFmtId="41" fontId="4" fillId="0" borderId="101" xfId="0" applyNumberFormat="1" applyFont="1" applyFill="1" applyBorder="1" applyAlignment="1">
      <alignment horizontal="center"/>
    </xf>
    <xf numFmtId="41" fontId="4" fillId="0" borderId="102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3;&#1072;&#1083;&#1072;&#1085;&#1089;&#1072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%20&#1082;%20&#1073;&#1072;&#1083;&#1072;&#1085;&#1089;&#1091;%20&#1050;&#1058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3;&#1072;&#1083;&#1072;&#1085;&#1089;&#1072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%20&#1086;%20&#1087;&#1088;&#1080;&#1073;%20&#1050;&#1058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 110"/>
      <sheetName val="стр120"/>
      <sheetName val="стр130"/>
      <sheetName val="стр.135"/>
      <sheetName val="стр.140"/>
      <sheetName val="стр.145"/>
      <sheetName val="стр211"/>
      <sheetName val="стр 213"/>
      <sheetName val="стр 240"/>
      <sheetName val="СТР 260"/>
      <sheetName val="стр.470"/>
      <sheetName val="стр.471"/>
      <sheetName val="СТР.515"/>
      <sheetName val="стр 520"/>
      <sheetName val="стр 610"/>
      <sheetName val="стр 660"/>
      <sheetName val="стр 625"/>
      <sheetName val="СТР622"/>
      <sheetName val="стр 620"/>
      <sheetName val="СТР 624"/>
      <sheetName val="стр630"/>
      <sheetName val="стр 910"/>
      <sheetName val="Контроль"/>
    </sheetNames>
    <sheetDataSet>
      <sheetData sheetId="0">
        <row r="14">
          <cell r="G14">
            <v>34</v>
          </cell>
        </row>
      </sheetData>
      <sheetData sheetId="1">
        <row r="21">
          <cell r="G21">
            <v>676110</v>
          </cell>
        </row>
      </sheetData>
      <sheetData sheetId="2">
        <row r="110">
          <cell r="F110">
            <v>42383</v>
          </cell>
        </row>
      </sheetData>
      <sheetData sheetId="4">
        <row r="14">
          <cell r="D14">
            <v>40000</v>
          </cell>
        </row>
      </sheetData>
      <sheetData sheetId="5">
        <row r="16">
          <cell r="E16">
            <v>2427</v>
          </cell>
        </row>
      </sheetData>
      <sheetData sheetId="6">
        <row r="23">
          <cell r="D23">
            <v>157403</v>
          </cell>
        </row>
      </sheetData>
      <sheetData sheetId="7">
        <row r="44">
          <cell r="F44">
            <v>0</v>
          </cell>
        </row>
      </sheetData>
      <sheetData sheetId="8">
        <row r="8">
          <cell r="E8">
            <v>558089</v>
          </cell>
        </row>
        <row r="30">
          <cell r="E30">
            <v>29519</v>
          </cell>
        </row>
        <row r="38">
          <cell r="E38">
            <v>71096</v>
          </cell>
        </row>
        <row r="85">
          <cell r="E85">
            <v>804655</v>
          </cell>
        </row>
      </sheetData>
      <sheetData sheetId="9">
        <row r="20">
          <cell r="D20">
            <v>26070</v>
          </cell>
        </row>
      </sheetData>
      <sheetData sheetId="12">
        <row r="15">
          <cell r="E15">
            <v>8341</v>
          </cell>
        </row>
      </sheetData>
      <sheetData sheetId="13">
        <row r="14">
          <cell r="E14">
            <v>0</v>
          </cell>
        </row>
      </sheetData>
      <sheetData sheetId="14">
        <row r="22">
          <cell r="C22">
            <v>700000</v>
          </cell>
        </row>
      </sheetData>
      <sheetData sheetId="15">
        <row r="22">
          <cell r="E22">
            <v>1769</v>
          </cell>
        </row>
      </sheetData>
      <sheetData sheetId="16">
        <row r="21">
          <cell r="E21">
            <v>31878</v>
          </cell>
        </row>
      </sheetData>
      <sheetData sheetId="18">
        <row r="11">
          <cell r="E11">
            <v>315399</v>
          </cell>
        </row>
        <row r="31">
          <cell r="E31">
            <v>73922</v>
          </cell>
        </row>
        <row r="40">
          <cell r="E40">
            <v>3812</v>
          </cell>
        </row>
        <row r="48">
          <cell r="E48">
            <v>24668</v>
          </cell>
        </row>
      </sheetData>
      <sheetData sheetId="20">
        <row r="15">
          <cell r="D15">
            <v>517201</v>
          </cell>
        </row>
      </sheetData>
      <sheetData sheetId="21">
        <row r="51">
          <cell r="C51">
            <v>2896110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6"/>
    </sheetNames>
    <sheetDataSet>
      <sheetData sheetId="0">
        <row r="221">
          <cell r="CJ221">
            <v>1096001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 110"/>
      <sheetName val="стр120"/>
      <sheetName val="стр130"/>
      <sheetName val="стр.140"/>
      <sheetName val="стр.145"/>
      <sheetName val="стр211"/>
      <sheetName val="стр 240"/>
      <sheetName val="стр.270"/>
      <sheetName val="СТР 260"/>
      <sheetName val="стр.470"/>
      <sheetName val="стр.471"/>
      <sheetName val="СТР.515"/>
      <sheetName val="стр 610"/>
      <sheetName val="СТР622"/>
      <sheetName val="стр 620"/>
      <sheetName val="стр 625"/>
      <sheetName val="стр630"/>
      <sheetName val="960"/>
      <sheetName val="стр 910"/>
      <sheetName val="Контроль"/>
    </sheetNames>
    <sheetDataSet>
      <sheetData sheetId="0">
        <row r="14">
          <cell r="G14">
            <v>29</v>
          </cell>
        </row>
      </sheetData>
      <sheetData sheetId="1">
        <row r="22">
          <cell r="G22">
            <v>828658</v>
          </cell>
        </row>
      </sheetData>
      <sheetData sheetId="2">
        <row r="120">
          <cell r="F120">
            <v>56972</v>
          </cell>
        </row>
      </sheetData>
      <sheetData sheetId="3">
        <row r="14">
          <cell r="D14">
            <v>40000</v>
          </cell>
        </row>
      </sheetData>
      <sheetData sheetId="4">
        <row r="16">
          <cell r="E16">
            <v>763</v>
          </cell>
        </row>
      </sheetData>
      <sheetData sheetId="5">
        <row r="23">
          <cell r="D23">
            <v>144359</v>
          </cell>
        </row>
      </sheetData>
      <sheetData sheetId="6">
        <row r="9">
          <cell r="E9">
            <v>709866</v>
          </cell>
        </row>
        <row r="36">
          <cell r="E36">
            <v>40350</v>
          </cell>
        </row>
        <row r="45">
          <cell r="E45">
            <v>61912</v>
          </cell>
        </row>
        <row r="93">
          <cell r="E93">
            <v>930064</v>
          </cell>
        </row>
      </sheetData>
      <sheetData sheetId="7">
        <row r="11">
          <cell r="E11">
            <v>6049</v>
          </cell>
        </row>
      </sheetData>
      <sheetData sheetId="8">
        <row r="20">
          <cell r="D20">
            <v>162</v>
          </cell>
        </row>
      </sheetData>
      <sheetData sheetId="11">
        <row r="17">
          <cell r="E17">
            <v>7063</v>
          </cell>
        </row>
      </sheetData>
      <sheetData sheetId="12">
        <row r="22">
          <cell r="E22">
            <v>700446</v>
          </cell>
        </row>
      </sheetData>
      <sheetData sheetId="14">
        <row r="11">
          <cell r="E11">
            <v>534159</v>
          </cell>
        </row>
        <row r="28">
          <cell r="E28">
            <v>37364</v>
          </cell>
        </row>
        <row r="33">
          <cell r="E33">
            <v>56034</v>
          </cell>
        </row>
        <row r="42">
          <cell r="E42">
            <v>7055</v>
          </cell>
        </row>
        <row r="50">
          <cell r="E50">
            <v>21917</v>
          </cell>
        </row>
        <row r="51">
          <cell r="E51">
            <v>1554</v>
          </cell>
        </row>
        <row r="52">
          <cell r="E52">
            <v>2</v>
          </cell>
        </row>
        <row r="53">
          <cell r="E53">
            <v>277</v>
          </cell>
        </row>
        <row r="54">
          <cell r="E54">
            <v>2</v>
          </cell>
        </row>
        <row r="55">
          <cell r="E55">
            <v>2072</v>
          </cell>
        </row>
      </sheetData>
      <sheetData sheetId="16">
        <row r="15">
          <cell r="D15">
            <v>558333</v>
          </cell>
        </row>
      </sheetData>
      <sheetData sheetId="17">
        <row r="23">
          <cell r="L23">
            <v>1219847</v>
          </cell>
        </row>
      </sheetData>
      <sheetData sheetId="18">
        <row r="51">
          <cell r="C51">
            <v>2989709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2"/>
      <sheetName val="форма22"/>
      <sheetName val="Выручка"/>
      <sheetName val="себестоимость"/>
      <sheetName val="прочие доходы"/>
      <sheetName val="прочие доходы краткая"/>
      <sheetName val="прочие расходы"/>
      <sheetName val="прочие расходы краткая"/>
    </sheetNames>
    <sheetDataSet>
      <sheetData sheetId="0">
        <row r="43">
          <cell r="AG43">
            <v>13354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57"/>
  <sheetViews>
    <sheetView tabSelected="1" view="pageBreakPreview" zoomScaleSheetLayoutView="100" workbookViewId="0" topLeftCell="A28">
      <selection activeCell="BA54" sqref="BA54"/>
    </sheetView>
  </sheetViews>
  <sheetFormatPr defaultColWidth="1.75390625" defaultRowHeight="12.75"/>
  <cols>
    <col min="1" max="32" width="1.75390625" style="1" customWidth="1"/>
    <col min="33" max="50" width="1.75390625" style="2" customWidth="1"/>
    <col min="51" max="52" width="1.75390625" style="1" customWidth="1"/>
    <col min="53" max="53" width="8.25390625" style="1" bestFit="1" customWidth="1"/>
    <col min="54" max="16384" width="1.75390625" style="1" customWidth="1"/>
  </cols>
  <sheetData>
    <row r="1" ht="11.25">
      <c r="AX1" s="3" t="s">
        <v>100</v>
      </c>
    </row>
    <row r="2" ht="11.25">
      <c r="AX2" s="3" t="s">
        <v>135</v>
      </c>
    </row>
    <row r="3" ht="11.25">
      <c r="AX3" s="3" t="s">
        <v>136</v>
      </c>
    </row>
    <row r="4" ht="11.25">
      <c r="AX4" s="3" t="s">
        <v>137</v>
      </c>
    </row>
    <row r="5" spans="1:50" s="5" customFormat="1" ht="15">
      <c r="A5" s="132" t="s">
        <v>176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3</v>
      </c>
      <c r="L6" s="148" t="s">
        <v>178</v>
      </c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5">
        <v>20</v>
      </c>
      <c r="Y6" s="145"/>
      <c r="Z6" s="146" t="s">
        <v>175</v>
      </c>
      <c r="AA6" s="146"/>
      <c r="AB6" s="8" t="s">
        <v>66</v>
      </c>
      <c r="AC6" s="9"/>
      <c r="AD6" s="10"/>
      <c r="AE6" s="11"/>
      <c r="AF6" s="6"/>
      <c r="AG6" s="12"/>
      <c r="AH6" s="12"/>
      <c r="AI6" s="12"/>
      <c r="AJ6" s="12"/>
      <c r="AK6" s="12"/>
      <c r="AL6" s="12"/>
      <c r="AM6" s="149" t="s">
        <v>0</v>
      </c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1"/>
    </row>
    <row r="7" spans="1:50" s="16" customFormat="1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4"/>
      <c r="AI7" s="14"/>
      <c r="AJ7" s="14"/>
      <c r="AK7" s="15" t="s">
        <v>9</v>
      </c>
      <c r="AL7" s="14"/>
      <c r="AM7" s="142" t="s">
        <v>1</v>
      </c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4"/>
    </row>
    <row r="8" spans="1:50" s="16" customFormat="1" ht="1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  <c r="AH8" s="14"/>
      <c r="AI8" s="14"/>
      <c r="AJ8" s="14"/>
      <c r="AK8" s="15" t="s">
        <v>10</v>
      </c>
      <c r="AL8" s="14"/>
      <c r="AM8" s="135">
        <v>2011</v>
      </c>
      <c r="AN8" s="133"/>
      <c r="AO8" s="133"/>
      <c r="AP8" s="133"/>
      <c r="AQ8" s="133">
        <v>3</v>
      </c>
      <c r="AR8" s="133"/>
      <c r="AS8" s="133"/>
      <c r="AT8" s="133"/>
      <c r="AU8" s="133">
        <v>30</v>
      </c>
      <c r="AV8" s="133"/>
      <c r="AW8" s="133"/>
      <c r="AX8" s="134"/>
    </row>
    <row r="9" spans="1:50" s="16" customFormat="1" ht="13.5" customHeight="1">
      <c r="A9" s="13" t="s">
        <v>4</v>
      </c>
      <c r="B9" s="13"/>
      <c r="C9" s="13"/>
      <c r="D9" s="13"/>
      <c r="E9" s="13"/>
      <c r="F9" s="13"/>
      <c r="G9" s="13"/>
      <c r="H9" s="137" t="s">
        <v>167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7"/>
      <c r="AH9" s="18"/>
      <c r="AI9" s="14"/>
      <c r="AJ9" s="14"/>
      <c r="AK9" s="15" t="s">
        <v>5</v>
      </c>
      <c r="AL9" s="14"/>
      <c r="AM9" s="135">
        <v>71014135</v>
      </c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4"/>
    </row>
    <row r="10" spans="1:50" s="16" customFormat="1" ht="13.5" customHeight="1">
      <c r="A10" s="13" t="s">
        <v>6</v>
      </c>
      <c r="B10" s="13"/>
      <c r="C10" s="13"/>
      <c r="D10" s="13"/>
      <c r="E10" s="13"/>
      <c r="F10" s="13"/>
      <c r="G10" s="1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8"/>
      <c r="AJ10" s="14"/>
      <c r="AK10" s="15" t="s">
        <v>11</v>
      </c>
      <c r="AL10" s="14"/>
      <c r="AM10" s="135">
        <v>2128051193</v>
      </c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4"/>
    </row>
    <row r="11" spans="1:50" s="16" customFormat="1" ht="13.5" customHeight="1">
      <c r="A11" s="13" t="s">
        <v>7</v>
      </c>
      <c r="B11" s="13"/>
      <c r="C11" s="13"/>
      <c r="D11" s="13"/>
      <c r="E11" s="13"/>
      <c r="F11" s="13"/>
      <c r="G11" s="13"/>
      <c r="H11" s="19"/>
      <c r="I11" s="19"/>
      <c r="J11" s="137" t="s">
        <v>169</v>
      </c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7"/>
      <c r="AH11" s="18"/>
      <c r="AI11" s="14"/>
      <c r="AJ11" s="14"/>
      <c r="AK11" s="15" t="s">
        <v>76</v>
      </c>
      <c r="AL11" s="14"/>
      <c r="AM11" s="135" t="s">
        <v>166</v>
      </c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4"/>
    </row>
    <row r="12" spans="1:50" s="16" customFormat="1" ht="13.5" customHeight="1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6" t="s">
        <v>168</v>
      </c>
      <c r="AC12" s="136"/>
      <c r="AD12" s="136"/>
      <c r="AE12" s="136"/>
      <c r="AF12" s="136"/>
      <c r="AG12" s="136"/>
      <c r="AH12" s="136"/>
      <c r="AI12" s="136"/>
      <c r="AJ12" s="136"/>
      <c r="AK12" s="136"/>
      <c r="AL12" s="20"/>
      <c r="AM12" s="139">
        <v>65</v>
      </c>
      <c r="AN12" s="140"/>
      <c r="AO12" s="140"/>
      <c r="AP12" s="140"/>
      <c r="AQ12" s="140"/>
      <c r="AR12" s="140"/>
      <c r="AS12" s="140">
        <v>16</v>
      </c>
      <c r="AT12" s="140"/>
      <c r="AU12" s="140"/>
      <c r="AV12" s="140"/>
      <c r="AW12" s="140"/>
      <c r="AX12" s="141"/>
    </row>
    <row r="13" spans="1:50" s="16" customFormat="1" ht="13.5" customHeight="1">
      <c r="A13" s="136" t="s">
        <v>170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"/>
      <c r="AE13" s="13"/>
      <c r="AF13" s="13"/>
      <c r="AG13" s="14"/>
      <c r="AH13" s="14"/>
      <c r="AI13" s="14"/>
      <c r="AJ13" s="14"/>
      <c r="AK13" s="15" t="s">
        <v>12</v>
      </c>
      <c r="AL13" s="14"/>
      <c r="AM13" s="139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1"/>
    </row>
    <row r="14" spans="1:50" s="16" customFormat="1" ht="13.5" customHeight="1" thickBot="1">
      <c r="A14" s="13" t="s">
        <v>165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4"/>
      <c r="AI14" s="14"/>
      <c r="AJ14" s="14"/>
      <c r="AK14" s="15" t="s">
        <v>13</v>
      </c>
      <c r="AL14" s="14"/>
      <c r="AM14" s="155" t="s">
        <v>2</v>
      </c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7"/>
    </row>
    <row r="15" spans="1:50" s="16" customFormat="1" ht="13.5" customHeight="1">
      <c r="A15" s="13" t="s">
        <v>130</v>
      </c>
      <c r="B15" s="13"/>
      <c r="C15" s="13"/>
      <c r="D15" s="13"/>
      <c r="E15" s="21"/>
      <c r="F15" s="21"/>
      <c r="G15" s="21"/>
      <c r="H15" s="21"/>
      <c r="I15" s="21"/>
      <c r="J15" s="21"/>
      <c r="K15" s="21"/>
      <c r="L15" s="21"/>
      <c r="M15" s="161" t="s">
        <v>174</v>
      </c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4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s="16" customFormat="1" ht="13.5" customHeight="1" thickBot="1">
      <c r="A16" s="147" t="s">
        <v>172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s="16" customFormat="1" ht="13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 t="s">
        <v>14</v>
      </c>
      <c r="AA17" s="13"/>
      <c r="AB17" s="13"/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58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60"/>
    </row>
    <row r="18" spans="1:50" s="16" customFormat="1" ht="13.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 t="s">
        <v>15</v>
      </c>
      <c r="AA18" s="13"/>
      <c r="AB18" s="13"/>
      <c r="AC18" s="13"/>
      <c r="AD18" s="13"/>
      <c r="AE18" s="13"/>
      <c r="AF18" s="13"/>
      <c r="AG18" s="14"/>
      <c r="AH18" s="14"/>
      <c r="AI18" s="14"/>
      <c r="AJ18" s="14"/>
      <c r="AK18" s="14"/>
      <c r="AL18" s="14"/>
      <c r="AM18" s="152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4"/>
    </row>
    <row r="21" spans="1:50" s="16" customFormat="1" ht="12">
      <c r="A21" s="131" t="s">
        <v>16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 t="s">
        <v>127</v>
      </c>
      <c r="AD21" s="131"/>
      <c r="AE21" s="131"/>
      <c r="AF21" s="131"/>
      <c r="AG21" s="129" t="s">
        <v>67</v>
      </c>
      <c r="AH21" s="129"/>
      <c r="AI21" s="129"/>
      <c r="AJ21" s="129"/>
      <c r="AK21" s="129"/>
      <c r="AL21" s="129"/>
      <c r="AM21" s="129"/>
      <c r="AN21" s="129"/>
      <c r="AO21" s="129"/>
      <c r="AP21" s="129" t="s">
        <v>69</v>
      </c>
      <c r="AQ21" s="129"/>
      <c r="AR21" s="129"/>
      <c r="AS21" s="129"/>
      <c r="AT21" s="129"/>
      <c r="AU21" s="129"/>
      <c r="AV21" s="129"/>
      <c r="AW21" s="129"/>
      <c r="AX21" s="129"/>
    </row>
    <row r="22" spans="1:50" s="16" customFormat="1" ht="1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 t="s">
        <v>128</v>
      </c>
      <c r="AD22" s="127"/>
      <c r="AE22" s="127"/>
      <c r="AF22" s="127"/>
      <c r="AG22" s="130" t="s">
        <v>68</v>
      </c>
      <c r="AH22" s="130"/>
      <c r="AI22" s="130"/>
      <c r="AJ22" s="130"/>
      <c r="AK22" s="130"/>
      <c r="AL22" s="130"/>
      <c r="AM22" s="130"/>
      <c r="AN22" s="130"/>
      <c r="AO22" s="130"/>
      <c r="AP22" s="130" t="s">
        <v>70</v>
      </c>
      <c r="AQ22" s="130"/>
      <c r="AR22" s="130"/>
      <c r="AS22" s="130"/>
      <c r="AT22" s="130"/>
      <c r="AU22" s="130"/>
      <c r="AV22" s="130"/>
      <c r="AW22" s="130"/>
      <c r="AX22" s="130"/>
    </row>
    <row r="23" spans="1:50" s="16" customFormat="1" ht="12.75" thickBot="1">
      <c r="A23" s="131">
        <v>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>
        <v>2</v>
      </c>
      <c r="AD23" s="131"/>
      <c r="AE23" s="131"/>
      <c r="AF23" s="131"/>
      <c r="AG23" s="128">
        <v>3</v>
      </c>
      <c r="AH23" s="128"/>
      <c r="AI23" s="128"/>
      <c r="AJ23" s="128"/>
      <c r="AK23" s="128"/>
      <c r="AL23" s="128"/>
      <c r="AM23" s="128"/>
      <c r="AN23" s="128"/>
      <c r="AO23" s="128"/>
      <c r="AP23" s="128">
        <v>4</v>
      </c>
      <c r="AQ23" s="128"/>
      <c r="AR23" s="128"/>
      <c r="AS23" s="128"/>
      <c r="AT23" s="128"/>
      <c r="AU23" s="128"/>
      <c r="AV23" s="128"/>
      <c r="AW23" s="128"/>
      <c r="AX23" s="128"/>
    </row>
    <row r="24" spans="1:50" s="22" customFormat="1" ht="12.75">
      <c r="A24" s="122" t="s">
        <v>25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33"/>
      <c r="AD24" s="34"/>
      <c r="AE24" s="34"/>
      <c r="AF24" s="35"/>
      <c r="AG24" s="83">
        <f>'[1]стр 110'!$G$14</f>
        <v>34</v>
      </c>
      <c r="AH24" s="78"/>
      <c r="AI24" s="78"/>
      <c r="AJ24" s="78"/>
      <c r="AK24" s="78"/>
      <c r="AL24" s="78"/>
      <c r="AM24" s="78"/>
      <c r="AN24" s="78"/>
      <c r="AO24" s="79"/>
      <c r="AP24" s="78">
        <f>'[3]стр 110'!$G$14</f>
        <v>29</v>
      </c>
      <c r="AQ24" s="78"/>
      <c r="AR24" s="78"/>
      <c r="AS24" s="78"/>
      <c r="AT24" s="78"/>
      <c r="AU24" s="78"/>
      <c r="AV24" s="78"/>
      <c r="AW24" s="78"/>
      <c r="AX24" s="79"/>
    </row>
    <row r="25" spans="1:50" s="22" customFormat="1" ht="12.75">
      <c r="A25" s="123" t="s">
        <v>77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5"/>
      <c r="AC25" s="69" t="s">
        <v>17</v>
      </c>
      <c r="AD25" s="70"/>
      <c r="AE25" s="70"/>
      <c r="AF25" s="71"/>
      <c r="AG25" s="68"/>
      <c r="AH25" s="64"/>
      <c r="AI25" s="64"/>
      <c r="AJ25" s="64"/>
      <c r="AK25" s="64"/>
      <c r="AL25" s="64"/>
      <c r="AM25" s="64"/>
      <c r="AN25" s="64"/>
      <c r="AO25" s="65"/>
      <c r="AP25" s="64"/>
      <c r="AQ25" s="64"/>
      <c r="AR25" s="64"/>
      <c r="AS25" s="64"/>
      <c r="AT25" s="64"/>
      <c r="AU25" s="64"/>
      <c r="AV25" s="64"/>
      <c r="AW25" s="64"/>
      <c r="AX25" s="65"/>
    </row>
    <row r="26" spans="1:53" s="22" customFormat="1" ht="15" customHeight="1">
      <c r="A26" s="126" t="s">
        <v>78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  <c r="AC26" s="116" t="s">
        <v>18</v>
      </c>
      <c r="AD26" s="117"/>
      <c r="AE26" s="117"/>
      <c r="AF26" s="117"/>
      <c r="AG26" s="76">
        <f>'[1]стр120'!$G$21</f>
        <v>676110</v>
      </c>
      <c r="AH26" s="76"/>
      <c r="AI26" s="76"/>
      <c r="AJ26" s="76"/>
      <c r="AK26" s="76"/>
      <c r="AL26" s="76"/>
      <c r="AM26" s="76"/>
      <c r="AN26" s="76"/>
      <c r="AO26" s="77"/>
      <c r="AP26" s="75">
        <f>'[3]стр120'!$G$22</f>
        <v>828658</v>
      </c>
      <c r="AQ26" s="76"/>
      <c r="AR26" s="76"/>
      <c r="AS26" s="76"/>
      <c r="AT26" s="76"/>
      <c r="AU26" s="76"/>
      <c r="AV26" s="76"/>
      <c r="AW26" s="76"/>
      <c r="AX26" s="77"/>
      <c r="BA26" s="24"/>
    </row>
    <row r="27" spans="1:50" s="22" customFormat="1" ht="15" customHeight="1">
      <c r="A27" s="114" t="s">
        <v>79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5"/>
      <c r="AC27" s="116" t="s">
        <v>19</v>
      </c>
      <c r="AD27" s="117"/>
      <c r="AE27" s="117"/>
      <c r="AF27" s="117"/>
      <c r="AG27" s="76">
        <f>'[1]стр130'!$F$110</f>
        <v>42383</v>
      </c>
      <c r="AH27" s="76"/>
      <c r="AI27" s="76"/>
      <c r="AJ27" s="76"/>
      <c r="AK27" s="76"/>
      <c r="AL27" s="76"/>
      <c r="AM27" s="76"/>
      <c r="AN27" s="76"/>
      <c r="AO27" s="77"/>
      <c r="AP27" s="75">
        <f>'[3]стр130'!$F$120</f>
        <v>56972</v>
      </c>
      <c r="AQ27" s="76"/>
      <c r="AR27" s="76"/>
      <c r="AS27" s="76"/>
      <c r="AT27" s="76"/>
      <c r="AU27" s="76"/>
      <c r="AV27" s="76"/>
      <c r="AW27" s="76"/>
      <c r="AX27" s="77"/>
    </row>
    <row r="28" spans="1:50" s="22" customFormat="1" ht="15" customHeight="1">
      <c r="A28" s="114" t="s">
        <v>80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5"/>
      <c r="AC28" s="116" t="s">
        <v>20</v>
      </c>
      <c r="AD28" s="117"/>
      <c r="AE28" s="117"/>
      <c r="AF28" s="117"/>
      <c r="AG28" s="76">
        <v>59599</v>
      </c>
      <c r="AH28" s="76"/>
      <c r="AI28" s="76"/>
      <c r="AJ28" s="76"/>
      <c r="AK28" s="76"/>
      <c r="AL28" s="76"/>
      <c r="AM28" s="76"/>
      <c r="AN28" s="76"/>
      <c r="AO28" s="77"/>
      <c r="AP28" s="75">
        <v>56772</v>
      </c>
      <c r="AQ28" s="76"/>
      <c r="AR28" s="76"/>
      <c r="AS28" s="76"/>
      <c r="AT28" s="76"/>
      <c r="AU28" s="76"/>
      <c r="AV28" s="76"/>
      <c r="AW28" s="76"/>
      <c r="AX28" s="77"/>
    </row>
    <row r="29" spans="1:50" s="22" customFormat="1" ht="15" customHeight="1">
      <c r="A29" s="114" t="s">
        <v>81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5"/>
      <c r="AC29" s="116" t="s">
        <v>21</v>
      </c>
      <c r="AD29" s="117"/>
      <c r="AE29" s="117"/>
      <c r="AF29" s="117"/>
      <c r="AG29" s="76">
        <f>'[1]стр.140'!$D$14</f>
        <v>40000</v>
      </c>
      <c r="AH29" s="76"/>
      <c r="AI29" s="76"/>
      <c r="AJ29" s="76"/>
      <c r="AK29" s="76"/>
      <c r="AL29" s="76"/>
      <c r="AM29" s="76"/>
      <c r="AN29" s="76"/>
      <c r="AO29" s="77"/>
      <c r="AP29" s="75">
        <f>'[3]стр.140'!$D$14</f>
        <v>40000</v>
      </c>
      <c r="AQ29" s="76"/>
      <c r="AR29" s="76"/>
      <c r="AS29" s="76"/>
      <c r="AT29" s="76"/>
      <c r="AU29" s="76"/>
      <c r="AV29" s="76"/>
      <c r="AW29" s="76"/>
      <c r="AX29" s="77"/>
    </row>
    <row r="30" spans="1:50" s="22" customFormat="1" ht="15" customHeight="1">
      <c r="A30" s="114" t="s">
        <v>131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5"/>
      <c r="AC30" s="116" t="s">
        <v>22</v>
      </c>
      <c r="AD30" s="117"/>
      <c r="AE30" s="117"/>
      <c r="AF30" s="117"/>
      <c r="AG30" s="76">
        <f>'[1]стр.145'!$E$16</f>
        <v>2427</v>
      </c>
      <c r="AH30" s="76"/>
      <c r="AI30" s="76"/>
      <c r="AJ30" s="76"/>
      <c r="AK30" s="76"/>
      <c r="AL30" s="76"/>
      <c r="AM30" s="76"/>
      <c r="AN30" s="76"/>
      <c r="AO30" s="77"/>
      <c r="AP30" s="75">
        <f>'[3]стр.145'!$E$16</f>
        <v>763</v>
      </c>
      <c r="AQ30" s="76"/>
      <c r="AR30" s="76"/>
      <c r="AS30" s="76"/>
      <c r="AT30" s="76"/>
      <c r="AU30" s="76"/>
      <c r="AV30" s="76"/>
      <c r="AW30" s="76"/>
      <c r="AX30" s="77"/>
    </row>
    <row r="31" spans="1:50" s="22" customFormat="1" ht="15" customHeight="1" thickBot="1">
      <c r="A31" s="110" t="s">
        <v>27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1"/>
      <c r="AC31" s="118" t="s">
        <v>23</v>
      </c>
      <c r="AD31" s="119"/>
      <c r="AE31" s="119"/>
      <c r="AF31" s="119"/>
      <c r="AG31" s="81">
        <v>0</v>
      </c>
      <c r="AH31" s="81"/>
      <c r="AI31" s="81"/>
      <c r="AJ31" s="81"/>
      <c r="AK31" s="81"/>
      <c r="AL31" s="81"/>
      <c r="AM31" s="81"/>
      <c r="AN31" s="81"/>
      <c r="AO31" s="82"/>
      <c r="AP31" s="80">
        <v>0</v>
      </c>
      <c r="AQ31" s="81"/>
      <c r="AR31" s="81"/>
      <c r="AS31" s="81"/>
      <c r="AT31" s="81"/>
      <c r="AU31" s="81"/>
      <c r="AV31" s="81"/>
      <c r="AW31" s="81"/>
      <c r="AX31" s="82"/>
    </row>
    <row r="32" spans="1:50" s="22" customFormat="1" ht="15" customHeight="1" thickBot="1">
      <c r="A32" s="112" t="s">
        <v>101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3"/>
      <c r="AC32" s="120" t="s">
        <v>24</v>
      </c>
      <c r="AD32" s="121"/>
      <c r="AE32" s="121"/>
      <c r="AF32" s="121"/>
      <c r="AG32" s="86">
        <f>SUM(AG24:AO31)</f>
        <v>820553</v>
      </c>
      <c r="AH32" s="86"/>
      <c r="AI32" s="86"/>
      <c r="AJ32" s="86"/>
      <c r="AK32" s="86"/>
      <c r="AL32" s="86"/>
      <c r="AM32" s="86"/>
      <c r="AN32" s="86"/>
      <c r="AO32" s="87"/>
      <c r="AP32" s="85">
        <f>SUM(AP24:AX31)</f>
        <v>983194</v>
      </c>
      <c r="AQ32" s="86"/>
      <c r="AR32" s="86"/>
      <c r="AS32" s="86"/>
      <c r="AT32" s="86"/>
      <c r="AU32" s="86"/>
      <c r="AV32" s="86"/>
      <c r="AW32" s="86"/>
      <c r="AX32" s="87"/>
    </row>
    <row r="33" spans="1:50" s="22" customFormat="1" ht="12.75">
      <c r="A33" s="99" t="s">
        <v>28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33"/>
      <c r="AD33" s="34"/>
      <c r="AE33" s="34"/>
      <c r="AF33" s="35"/>
      <c r="AG33" s="83">
        <f>SUM(AG35:AO42)</f>
        <v>175940</v>
      </c>
      <c r="AH33" s="78"/>
      <c r="AI33" s="78"/>
      <c r="AJ33" s="78"/>
      <c r="AK33" s="78"/>
      <c r="AL33" s="78"/>
      <c r="AM33" s="78"/>
      <c r="AN33" s="78"/>
      <c r="AO33" s="79"/>
      <c r="AP33" s="78">
        <f>SUM(AP35:AX42)</f>
        <v>168905</v>
      </c>
      <c r="AQ33" s="78"/>
      <c r="AR33" s="78"/>
      <c r="AS33" s="78"/>
      <c r="AT33" s="78"/>
      <c r="AU33" s="78"/>
      <c r="AV33" s="78"/>
      <c r="AW33" s="78"/>
      <c r="AX33" s="79"/>
    </row>
    <row r="34" spans="1:50" s="22" customFormat="1" ht="12.75">
      <c r="A34" s="96" t="s">
        <v>29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8"/>
      <c r="AC34" s="88" t="s">
        <v>31</v>
      </c>
      <c r="AD34" s="89"/>
      <c r="AE34" s="89"/>
      <c r="AF34" s="90"/>
      <c r="AG34" s="68"/>
      <c r="AH34" s="64"/>
      <c r="AI34" s="64"/>
      <c r="AJ34" s="64"/>
      <c r="AK34" s="64"/>
      <c r="AL34" s="64"/>
      <c r="AM34" s="64"/>
      <c r="AN34" s="64"/>
      <c r="AO34" s="65"/>
      <c r="AP34" s="64"/>
      <c r="AQ34" s="64"/>
      <c r="AR34" s="64"/>
      <c r="AS34" s="64"/>
      <c r="AT34" s="64"/>
      <c r="AU34" s="64"/>
      <c r="AV34" s="64"/>
      <c r="AW34" s="64"/>
      <c r="AX34" s="65"/>
    </row>
    <row r="35" spans="1:50" s="22" customFormat="1" ht="12.75">
      <c r="A35" s="104" t="s">
        <v>26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6"/>
      <c r="AC35" s="91"/>
      <c r="AD35" s="92"/>
      <c r="AE35" s="92"/>
      <c r="AF35" s="93"/>
      <c r="AG35" s="66">
        <f>'[1]стр211'!$D$23</f>
        <v>157403</v>
      </c>
      <c r="AH35" s="60"/>
      <c r="AI35" s="60"/>
      <c r="AJ35" s="60"/>
      <c r="AK35" s="60"/>
      <c r="AL35" s="60"/>
      <c r="AM35" s="60"/>
      <c r="AN35" s="60"/>
      <c r="AO35" s="61"/>
      <c r="AP35" s="60">
        <f>'[3]стр211'!$D$23</f>
        <v>144359</v>
      </c>
      <c r="AQ35" s="60"/>
      <c r="AR35" s="60"/>
      <c r="AS35" s="60"/>
      <c r="AT35" s="60"/>
      <c r="AU35" s="60"/>
      <c r="AV35" s="60"/>
      <c r="AW35" s="60"/>
      <c r="AX35" s="61"/>
    </row>
    <row r="36" spans="1:50" s="22" customFormat="1" ht="12.75">
      <c r="A36" s="107" t="s">
        <v>71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88" t="s">
        <v>138</v>
      </c>
      <c r="AD36" s="89"/>
      <c r="AE36" s="89"/>
      <c r="AF36" s="90"/>
      <c r="AG36" s="68"/>
      <c r="AH36" s="64"/>
      <c r="AI36" s="64"/>
      <c r="AJ36" s="64"/>
      <c r="AK36" s="64"/>
      <c r="AL36" s="64"/>
      <c r="AM36" s="64"/>
      <c r="AN36" s="64"/>
      <c r="AO36" s="65"/>
      <c r="AP36" s="64"/>
      <c r="AQ36" s="64"/>
      <c r="AR36" s="64"/>
      <c r="AS36" s="64"/>
      <c r="AT36" s="64"/>
      <c r="AU36" s="64"/>
      <c r="AV36" s="64"/>
      <c r="AW36" s="64"/>
      <c r="AX36" s="65"/>
    </row>
    <row r="37" spans="1:50" s="22" customFormat="1" ht="15" customHeight="1">
      <c r="A37" s="72" t="s">
        <v>82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4"/>
      <c r="AC37" s="57" t="s">
        <v>139</v>
      </c>
      <c r="AD37" s="58"/>
      <c r="AE37" s="58"/>
      <c r="AF37" s="59"/>
      <c r="AG37" s="25">
        <v>0</v>
      </c>
      <c r="AH37" s="26"/>
      <c r="AI37" s="26"/>
      <c r="AJ37" s="26"/>
      <c r="AK37" s="26"/>
      <c r="AL37" s="26"/>
      <c r="AM37" s="26"/>
      <c r="AN37" s="26"/>
      <c r="AO37" s="27"/>
      <c r="AP37" s="26">
        <v>0</v>
      </c>
      <c r="AQ37" s="26"/>
      <c r="AR37" s="26"/>
      <c r="AS37" s="26"/>
      <c r="AT37" s="26"/>
      <c r="AU37" s="26"/>
      <c r="AV37" s="26"/>
      <c r="AW37" s="26"/>
      <c r="AX37" s="27"/>
    </row>
    <row r="38" spans="1:50" s="22" customFormat="1" ht="15" customHeight="1">
      <c r="A38" s="94" t="s">
        <v>102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57" t="s">
        <v>140</v>
      </c>
      <c r="AD38" s="58"/>
      <c r="AE38" s="58"/>
      <c r="AF38" s="59"/>
      <c r="AG38" s="25">
        <f>'[1]стр 213'!$F$44</f>
        <v>0</v>
      </c>
      <c r="AH38" s="26"/>
      <c r="AI38" s="26"/>
      <c r="AJ38" s="26"/>
      <c r="AK38" s="26"/>
      <c r="AL38" s="26"/>
      <c r="AM38" s="26"/>
      <c r="AN38" s="26"/>
      <c r="AO38" s="27"/>
      <c r="AP38" s="26">
        <v>0</v>
      </c>
      <c r="AQ38" s="26"/>
      <c r="AR38" s="26"/>
      <c r="AS38" s="26"/>
      <c r="AT38" s="26"/>
      <c r="AU38" s="26"/>
      <c r="AV38" s="26"/>
      <c r="AW38" s="26"/>
      <c r="AX38" s="27"/>
    </row>
    <row r="39" spans="1:50" s="22" customFormat="1" ht="15" customHeight="1">
      <c r="A39" s="72" t="s">
        <v>72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4"/>
      <c r="AC39" s="57" t="s">
        <v>141</v>
      </c>
      <c r="AD39" s="58"/>
      <c r="AE39" s="58"/>
      <c r="AF39" s="59"/>
      <c r="AG39" s="25">
        <v>479</v>
      </c>
      <c r="AH39" s="26"/>
      <c r="AI39" s="26"/>
      <c r="AJ39" s="26"/>
      <c r="AK39" s="26"/>
      <c r="AL39" s="26"/>
      <c r="AM39" s="26"/>
      <c r="AN39" s="26"/>
      <c r="AO39" s="27"/>
      <c r="AP39" s="26">
        <v>713</v>
      </c>
      <c r="AQ39" s="26"/>
      <c r="AR39" s="26"/>
      <c r="AS39" s="26"/>
      <c r="AT39" s="26"/>
      <c r="AU39" s="26"/>
      <c r="AV39" s="26"/>
      <c r="AW39" s="26"/>
      <c r="AX39" s="27"/>
    </row>
    <row r="40" spans="1:50" s="22" customFormat="1" ht="15" customHeight="1">
      <c r="A40" s="72" t="s">
        <v>83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  <c r="AC40" s="57" t="s">
        <v>142</v>
      </c>
      <c r="AD40" s="58"/>
      <c r="AE40" s="58"/>
      <c r="AF40" s="59"/>
      <c r="AG40" s="25">
        <v>0</v>
      </c>
      <c r="AH40" s="26"/>
      <c r="AI40" s="26"/>
      <c r="AJ40" s="26"/>
      <c r="AK40" s="26"/>
      <c r="AL40" s="26"/>
      <c r="AM40" s="26"/>
      <c r="AN40" s="26"/>
      <c r="AO40" s="27"/>
      <c r="AP40" s="26">
        <v>0</v>
      </c>
      <c r="AQ40" s="26"/>
      <c r="AR40" s="26"/>
      <c r="AS40" s="26"/>
      <c r="AT40" s="26"/>
      <c r="AU40" s="26"/>
      <c r="AV40" s="26"/>
      <c r="AW40" s="26"/>
      <c r="AX40" s="27"/>
    </row>
    <row r="41" spans="1:50" s="22" customFormat="1" ht="15" customHeight="1">
      <c r="A41" s="94" t="s">
        <v>84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57" t="s">
        <v>143</v>
      </c>
      <c r="AD41" s="58"/>
      <c r="AE41" s="58"/>
      <c r="AF41" s="59"/>
      <c r="AG41" s="25">
        <v>18058</v>
      </c>
      <c r="AH41" s="26"/>
      <c r="AI41" s="26"/>
      <c r="AJ41" s="26"/>
      <c r="AK41" s="26"/>
      <c r="AL41" s="26"/>
      <c r="AM41" s="26"/>
      <c r="AN41" s="26"/>
      <c r="AO41" s="27"/>
      <c r="AP41" s="26">
        <v>23833</v>
      </c>
      <c r="AQ41" s="26"/>
      <c r="AR41" s="26"/>
      <c r="AS41" s="26"/>
      <c r="AT41" s="26"/>
      <c r="AU41" s="26"/>
      <c r="AV41" s="26"/>
      <c r="AW41" s="26"/>
      <c r="AX41" s="27"/>
    </row>
    <row r="42" spans="1:50" s="22" customFormat="1" ht="15" customHeight="1">
      <c r="A42" s="94" t="s">
        <v>30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57" t="s">
        <v>144</v>
      </c>
      <c r="AD42" s="58"/>
      <c r="AE42" s="58"/>
      <c r="AF42" s="59"/>
      <c r="AG42" s="25">
        <v>0</v>
      </c>
      <c r="AH42" s="26"/>
      <c r="AI42" s="26"/>
      <c r="AJ42" s="26"/>
      <c r="AK42" s="26"/>
      <c r="AL42" s="26"/>
      <c r="AM42" s="26"/>
      <c r="AN42" s="26"/>
      <c r="AO42" s="27"/>
      <c r="AP42" s="26">
        <v>0</v>
      </c>
      <c r="AQ42" s="26"/>
      <c r="AR42" s="26"/>
      <c r="AS42" s="26"/>
      <c r="AT42" s="26"/>
      <c r="AU42" s="26"/>
      <c r="AV42" s="26"/>
      <c r="AW42" s="26"/>
      <c r="AX42" s="27"/>
    </row>
    <row r="43" spans="1:50" s="22" customFormat="1" ht="12.75">
      <c r="A43" s="101" t="s">
        <v>73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91"/>
      <c r="AD43" s="92"/>
      <c r="AE43" s="92"/>
      <c r="AF43" s="93"/>
      <c r="AG43" s="66">
        <v>767</v>
      </c>
      <c r="AH43" s="60"/>
      <c r="AI43" s="60"/>
      <c r="AJ43" s="60"/>
      <c r="AK43" s="60"/>
      <c r="AL43" s="60"/>
      <c r="AM43" s="60"/>
      <c r="AN43" s="60"/>
      <c r="AO43" s="61"/>
      <c r="AP43" s="60">
        <v>1938</v>
      </c>
      <c r="AQ43" s="60"/>
      <c r="AR43" s="60"/>
      <c r="AS43" s="60"/>
      <c r="AT43" s="60"/>
      <c r="AU43" s="60"/>
      <c r="AV43" s="60"/>
      <c r="AW43" s="60"/>
      <c r="AX43" s="61"/>
    </row>
    <row r="44" spans="1:50" s="22" customFormat="1" ht="12.75">
      <c r="A44" s="96" t="s">
        <v>85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  <c r="AC44" s="88" t="s">
        <v>32</v>
      </c>
      <c r="AD44" s="89"/>
      <c r="AE44" s="89"/>
      <c r="AF44" s="90"/>
      <c r="AG44" s="68"/>
      <c r="AH44" s="64"/>
      <c r="AI44" s="64"/>
      <c r="AJ44" s="64"/>
      <c r="AK44" s="64"/>
      <c r="AL44" s="64"/>
      <c r="AM44" s="64"/>
      <c r="AN44" s="64"/>
      <c r="AO44" s="65"/>
      <c r="AP44" s="64"/>
      <c r="AQ44" s="64"/>
      <c r="AR44" s="64"/>
      <c r="AS44" s="64"/>
      <c r="AT44" s="64"/>
      <c r="AU44" s="64"/>
      <c r="AV44" s="64"/>
      <c r="AW44" s="64"/>
      <c r="AX44" s="65"/>
    </row>
    <row r="45" spans="1:50" s="22" customFormat="1" ht="12.75">
      <c r="A45" s="45" t="s">
        <v>105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69"/>
      <c r="AD45" s="70"/>
      <c r="AE45" s="70"/>
      <c r="AF45" s="71"/>
      <c r="AG45" s="66">
        <v>0</v>
      </c>
      <c r="AH45" s="60"/>
      <c r="AI45" s="60"/>
      <c r="AJ45" s="60"/>
      <c r="AK45" s="60"/>
      <c r="AL45" s="60"/>
      <c r="AM45" s="60"/>
      <c r="AN45" s="60"/>
      <c r="AO45" s="61"/>
      <c r="AP45" s="60">
        <v>0</v>
      </c>
      <c r="AQ45" s="60"/>
      <c r="AR45" s="60"/>
      <c r="AS45" s="60"/>
      <c r="AT45" s="60"/>
      <c r="AU45" s="60"/>
      <c r="AV45" s="60"/>
      <c r="AW45" s="60"/>
      <c r="AX45" s="61"/>
    </row>
    <row r="46" spans="1:50" s="22" customFormat="1" ht="12.75">
      <c r="A46" s="45" t="s">
        <v>106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69"/>
      <c r="AD46" s="70"/>
      <c r="AE46" s="70"/>
      <c r="AF46" s="71"/>
      <c r="AG46" s="67"/>
      <c r="AH46" s="62"/>
      <c r="AI46" s="62"/>
      <c r="AJ46" s="62"/>
      <c r="AK46" s="62"/>
      <c r="AL46" s="62"/>
      <c r="AM46" s="62"/>
      <c r="AN46" s="62"/>
      <c r="AO46" s="63"/>
      <c r="AP46" s="62"/>
      <c r="AQ46" s="62"/>
      <c r="AR46" s="62"/>
      <c r="AS46" s="62"/>
      <c r="AT46" s="62"/>
      <c r="AU46" s="62"/>
      <c r="AV46" s="62"/>
      <c r="AW46" s="62"/>
      <c r="AX46" s="63"/>
    </row>
    <row r="47" spans="1:50" s="22" customFormat="1" ht="12.75">
      <c r="A47" s="45" t="s">
        <v>107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69" t="s">
        <v>33</v>
      </c>
      <c r="AD47" s="70"/>
      <c r="AE47" s="70"/>
      <c r="AF47" s="71"/>
      <c r="AG47" s="68"/>
      <c r="AH47" s="64"/>
      <c r="AI47" s="64"/>
      <c r="AJ47" s="64"/>
      <c r="AK47" s="64"/>
      <c r="AL47" s="64"/>
      <c r="AM47" s="64"/>
      <c r="AN47" s="64"/>
      <c r="AO47" s="65"/>
      <c r="AP47" s="64"/>
      <c r="AQ47" s="64"/>
      <c r="AR47" s="64"/>
      <c r="AS47" s="64"/>
      <c r="AT47" s="64"/>
      <c r="AU47" s="64"/>
      <c r="AV47" s="64"/>
      <c r="AW47" s="64"/>
      <c r="AX47" s="65"/>
    </row>
    <row r="48" spans="1:50" s="22" customFormat="1" ht="15" customHeight="1">
      <c r="A48" s="84" t="s">
        <v>103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7" t="s">
        <v>145</v>
      </c>
      <c r="AD48" s="58"/>
      <c r="AE48" s="58"/>
      <c r="AF48" s="59"/>
      <c r="AG48" s="25">
        <v>0</v>
      </c>
      <c r="AH48" s="26"/>
      <c r="AI48" s="26"/>
      <c r="AJ48" s="26"/>
      <c r="AK48" s="26"/>
      <c r="AL48" s="26"/>
      <c r="AM48" s="26"/>
      <c r="AN48" s="26"/>
      <c r="AO48" s="27"/>
      <c r="AP48" s="26">
        <v>0</v>
      </c>
      <c r="AQ48" s="26"/>
      <c r="AR48" s="26"/>
      <c r="AS48" s="26"/>
      <c r="AT48" s="26"/>
      <c r="AU48" s="26"/>
      <c r="AV48" s="26"/>
      <c r="AW48" s="26"/>
      <c r="AX48" s="27"/>
    </row>
    <row r="49" spans="1:50" s="22" customFormat="1" ht="12.75">
      <c r="A49" s="45" t="s">
        <v>105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69"/>
      <c r="AD49" s="70"/>
      <c r="AE49" s="70"/>
      <c r="AF49" s="71"/>
      <c r="AG49" s="66">
        <f>'[1]стр 240'!$E$85-100000-4118</f>
        <v>700537</v>
      </c>
      <c r="AH49" s="60"/>
      <c r="AI49" s="60"/>
      <c r="AJ49" s="60"/>
      <c r="AK49" s="60"/>
      <c r="AL49" s="60"/>
      <c r="AM49" s="60"/>
      <c r="AN49" s="60"/>
      <c r="AO49" s="61"/>
      <c r="AP49" s="60">
        <f>'[3]стр 240'!$E$93</f>
        <v>930064</v>
      </c>
      <c r="AQ49" s="60"/>
      <c r="AR49" s="60"/>
      <c r="AS49" s="60"/>
      <c r="AT49" s="60"/>
      <c r="AU49" s="60"/>
      <c r="AV49" s="60"/>
      <c r="AW49" s="60"/>
      <c r="AX49" s="61"/>
    </row>
    <row r="50" spans="1:50" s="22" customFormat="1" ht="12.75">
      <c r="A50" s="45" t="s">
        <v>108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69"/>
      <c r="AD50" s="70"/>
      <c r="AE50" s="70"/>
      <c r="AF50" s="71"/>
      <c r="AG50" s="67"/>
      <c r="AH50" s="62"/>
      <c r="AI50" s="62"/>
      <c r="AJ50" s="62"/>
      <c r="AK50" s="62"/>
      <c r="AL50" s="62"/>
      <c r="AM50" s="62"/>
      <c r="AN50" s="62"/>
      <c r="AO50" s="63"/>
      <c r="AP50" s="62"/>
      <c r="AQ50" s="62"/>
      <c r="AR50" s="62"/>
      <c r="AS50" s="62"/>
      <c r="AT50" s="62"/>
      <c r="AU50" s="62"/>
      <c r="AV50" s="62"/>
      <c r="AW50" s="62"/>
      <c r="AX50" s="63"/>
    </row>
    <row r="51" spans="1:50" s="22" customFormat="1" ht="12.75">
      <c r="A51" s="45" t="s">
        <v>109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69" t="s">
        <v>34</v>
      </c>
      <c r="AD51" s="70"/>
      <c r="AE51" s="70"/>
      <c r="AF51" s="71"/>
      <c r="AG51" s="68"/>
      <c r="AH51" s="64"/>
      <c r="AI51" s="64"/>
      <c r="AJ51" s="64"/>
      <c r="AK51" s="64"/>
      <c r="AL51" s="64"/>
      <c r="AM51" s="64"/>
      <c r="AN51" s="64"/>
      <c r="AO51" s="65"/>
      <c r="AP51" s="64"/>
      <c r="AQ51" s="64"/>
      <c r="AR51" s="64"/>
      <c r="AS51" s="64"/>
      <c r="AT51" s="64"/>
      <c r="AU51" s="64"/>
      <c r="AV51" s="64"/>
      <c r="AW51" s="64"/>
      <c r="AX51" s="65"/>
    </row>
    <row r="52" spans="1:50" s="22" customFormat="1" ht="15" customHeight="1">
      <c r="A52" s="72" t="s">
        <v>103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57" t="s">
        <v>146</v>
      </c>
      <c r="AD52" s="58"/>
      <c r="AE52" s="58"/>
      <c r="AF52" s="59"/>
      <c r="AG52" s="25">
        <f>'[1]стр 240'!$E$8+'[1]стр 240'!$E$30+'[1]стр 240'!$E$38</f>
        <v>658704</v>
      </c>
      <c r="AH52" s="26"/>
      <c r="AI52" s="26"/>
      <c r="AJ52" s="26"/>
      <c r="AK52" s="26"/>
      <c r="AL52" s="26"/>
      <c r="AM52" s="26"/>
      <c r="AN52" s="26"/>
      <c r="AO52" s="27"/>
      <c r="AP52" s="26">
        <f>'[3]стр 240'!$E$9+'[3]стр 240'!$E$36+'[3]стр 240'!$E$45</f>
        <v>812128</v>
      </c>
      <c r="AQ52" s="26"/>
      <c r="AR52" s="26"/>
      <c r="AS52" s="26"/>
      <c r="AT52" s="26"/>
      <c r="AU52" s="26"/>
      <c r="AV52" s="26"/>
      <c r="AW52" s="26"/>
      <c r="AX52" s="27"/>
    </row>
    <row r="53" spans="1:50" s="22" customFormat="1" ht="15" customHeight="1">
      <c r="A53" s="45" t="s">
        <v>86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69" t="s">
        <v>35</v>
      </c>
      <c r="AD53" s="70"/>
      <c r="AE53" s="70"/>
      <c r="AF53" s="71"/>
      <c r="AG53" s="67">
        <v>0</v>
      </c>
      <c r="AH53" s="62"/>
      <c r="AI53" s="62"/>
      <c r="AJ53" s="62"/>
      <c r="AK53" s="62"/>
      <c r="AL53" s="62"/>
      <c r="AM53" s="62"/>
      <c r="AN53" s="62"/>
      <c r="AO53" s="63"/>
      <c r="AP53" s="62">
        <v>0</v>
      </c>
      <c r="AQ53" s="62"/>
      <c r="AR53" s="62"/>
      <c r="AS53" s="62"/>
      <c r="AT53" s="62"/>
      <c r="AU53" s="62"/>
      <c r="AV53" s="62"/>
      <c r="AW53" s="62"/>
      <c r="AX53" s="63"/>
    </row>
    <row r="54" spans="1:50" s="22" customFormat="1" ht="15" customHeight="1">
      <c r="A54" s="54" t="s">
        <v>40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7" t="s">
        <v>36</v>
      </c>
      <c r="AD54" s="58"/>
      <c r="AE54" s="58"/>
      <c r="AF54" s="59"/>
      <c r="AG54" s="25">
        <f>'[1]СТР 260'!$D$20</f>
        <v>26070</v>
      </c>
      <c r="AH54" s="26"/>
      <c r="AI54" s="26"/>
      <c r="AJ54" s="26"/>
      <c r="AK54" s="26"/>
      <c r="AL54" s="26"/>
      <c r="AM54" s="26"/>
      <c r="AN54" s="26"/>
      <c r="AO54" s="27"/>
      <c r="AP54" s="26">
        <f>'[3]СТР 260'!$D$20</f>
        <v>162</v>
      </c>
      <c r="AQ54" s="26"/>
      <c r="AR54" s="26"/>
      <c r="AS54" s="26"/>
      <c r="AT54" s="26"/>
      <c r="AU54" s="26"/>
      <c r="AV54" s="26"/>
      <c r="AW54" s="26"/>
      <c r="AX54" s="27"/>
    </row>
    <row r="55" spans="1:50" s="22" customFormat="1" ht="15" customHeight="1" thickBot="1">
      <c r="A55" s="45" t="s">
        <v>41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8" t="s">
        <v>37</v>
      </c>
      <c r="AD55" s="49"/>
      <c r="AE55" s="49"/>
      <c r="AF55" s="50"/>
      <c r="AG55" s="51">
        <f>308+4118</f>
        <v>4426</v>
      </c>
      <c r="AH55" s="52"/>
      <c r="AI55" s="52"/>
      <c r="AJ55" s="52"/>
      <c r="AK55" s="52"/>
      <c r="AL55" s="52"/>
      <c r="AM55" s="52"/>
      <c r="AN55" s="52"/>
      <c r="AO55" s="53"/>
      <c r="AP55" s="52">
        <f>'[3]стр.270'!$E$11</f>
        <v>6049</v>
      </c>
      <c r="AQ55" s="52"/>
      <c r="AR55" s="52"/>
      <c r="AS55" s="52"/>
      <c r="AT55" s="52"/>
      <c r="AU55" s="52"/>
      <c r="AV55" s="52"/>
      <c r="AW55" s="52"/>
      <c r="AX55" s="53"/>
    </row>
    <row r="56" spans="1:50" s="22" customFormat="1" ht="15" customHeight="1" thickBot="1">
      <c r="A56" s="30" t="s">
        <v>104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/>
      <c r="AC56" s="33" t="s">
        <v>38</v>
      </c>
      <c r="AD56" s="34"/>
      <c r="AE56" s="34"/>
      <c r="AF56" s="35"/>
      <c r="AG56" s="36">
        <f>AG55+AG54+AG53+AG49+AG45+AG43+AG33</f>
        <v>907740</v>
      </c>
      <c r="AH56" s="37"/>
      <c r="AI56" s="37"/>
      <c r="AJ56" s="37"/>
      <c r="AK56" s="37"/>
      <c r="AL56" s="37"/>
      <c r="AM56" s="37"/>
      <c r="AN56" s="37"/>
      <c r="AO56" s="38"/>
      <c r="AP56" s="37">
        <f>AP55+AP54+AP53+AP49+AP45+AP43+AP33</f>
        <v>1107118</v>
      </c>
      <c r="AQ56" s="37"/>
      <c r="AR56" s="37"/>
      <c r="AS56" s="37"/>
      <c r="AT56" s="37"/>
      <c r="AU56" s="37"/>
      <c r="AV56" s="37"/>
      <c r="AW56" s="37"/>
      <c r="AX56" s="38"/>
    </row>
    <row r="57" spans="1:50" s="22" customFormat="1" ht="15" customHeight="1" thickBot="1">
      <c r="A57" s="39" t="s">
        <v>129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1" t="s">
        <v>39</v>
      </c>
      <c r="AD57" s="42"/>
      <c r="AE57" s="42"/>
      <c r="AF57" s="43"/>
      <c r="AG57" s="44">
        <f>AG56+AG32</f>
        <v>1728293</v>
      </c>
      <c r="AH57" s="28"/>
      <c r="AI57" s="28"/>
      <c r="AJ57" s="28"/>
      <c r="AK57" s="28"/>
      <c r="AL57" s="28"/>
      <c r="AM57" s="28"/>
      <c r="AN57" s="28"/>
      <c r="AO57" s="29"/>
      <c r="AP57" s="28">
        <f>AP56+AP32</f>
        <v>2090312</v>
      </c>
      <c r="AQ57" s="28"/>
      <c r="AR57" s="28"/>
      <c r="AS57" s="28"/>
      <c r="AT57" s="28"/>
      <c r="AU57" s="28"/>
      <c r="AV57" s="28"/>
      <c r="AW57" s="28"/>
      <c r="AX57" s="29"/>
    </row>
  </sheetData>
  <sheetProtection/>
  <mergeCells count="156">
    <mergeCell ref="A22:AB22"/>
    <mergeCell ref="A23:AB23"/>
    <mergeCell ref="AM18:AX18"/>
    <mergeCell ref="A13:AC13"/>
    <mergeCell ref="AM14:AX14"/>
    <mergeCell ref="AM17:AX17"/>
    <mergeCell ref="M15:AK15"/>
    <mergeCell ref="AP21:AX21"/>
    <mergeCell ref="A21:AB21"/>
    <mergeCell ref="AC21:AF21"/>
    <mergeCell ref="AQ8:AT8"/>
    <mergeCell ref="X6:Y6"/>
    <mergeCell ref="Z6:AA6"/>
    <mergeCell ref="A16:AK16"/>
    <mergeCell ref="L6:W6"/>
    <mergeCell ref="AM6:AX6"/>
    <mergeCell ref="AM10:AX10"/>
    <mergeCell ref="AM11:AX11"/>
    <mergeCell ref="AM8:AP8"/>
    <mergeCell ref="A5:AK5"/>
    <mergeCell ref="AU8:AX8"/>
    <mergeCell ref="AM9:AX9"/>
    <mergeCell ref="AB12:AK12"/>
    <mergeCell ref="H9:AF9"/>
    <mergeCell ref="X10:AH10"/>
    <mergeCell ref="AM12:AR13"/>
    <mergeCell ref="AS12:AX13"/>
    <mergeCell ref="AM7:AX7"/>
    <mergeCell ref="J11:AF11"/>
    <mergeCell ref="AC22:AF22"/>
    <mergeCell ref="AP23:AX23"/>
    <mergeCell ref="AG21:AO21"/>
    <mergeCell ref="AG22:AO22"/>
    <mergeCell ref="AG23:AO23"/>
    <mergeCell ref="AP22:AX22"/>
    <mergeCell ref="AC23:AF23"/>
    <mergeCell ref="A24:AB24"/>
    <mergeCell ref="A25:AB25"/>
    <mergeCell ref="AG30:AO30"/>
    <mergeCell ref="A26:AB26"/>
    <mergeCell ref="A27:AB27"/>
    <mergeCell ref="AC24:AF24"/>
    <mergeCell ref="AC25:AF25"/>
    <mergeCell ref="AC26:AF26"/>
    <mergeCell ref="AC27:AF27"/>
    <mergeCell ref="AG28:AO28"/>
    <mergeCell ref="A31:AB31"/>
    <mergeCell ref="A32:AB32"/>
    <mergeCell ref="A28:AB28"/>
    <mergeCell ref="AC28:AF28"/>
    <mergeCell ref="AC29:AF29"/>
    <mergeCell ref="AC30:AF30"/>
    <mergeCell ref="AC31:AF31"/>
    <mergeCell ref="AC32:AF32"/>
    <mergeCell ref="A29:AB29"/>
    <mergeCell ref="A30:AB30"/>
    <mergeCell ref="A33:AB33"/>
    <mergeCell ref="A34:AB34"/>
    <mergeCell ref="A42:AB42"/>
    <mergeCell ref="A43:AB43"/>
    <mergeCell ref="A35:AB35"/>
    <mergeCell ref="A36:AB36"/>
    <mergeCell ref="AC46:AF46"/>
    <mergeCell ref="A45:AB45"/>
    <mergeCell ref="A47:AB47"/>
    <mergeCell ref="A37:AB37"/>
    <mergeCell ref="A38:AB38"/>
    <mergeCell ref="A39:AB39"/>
    <mergeCell ref="A40:AB40"/>
    <mergeCell ref="A46:AB46"/>
    <mergeCell ref="A41:AB41"/>
    <mergeCell ref="A44:AB44"/>
    <mergeCell ref="AC42:AF42"/>
    <mergeCell ref="AC43:AF43"/>
    <mergeCell ref="AC44:AF44"/>
    <mergeCell ref="AC45:AF45"/>
    <mergeCell ref="AG31:AO31"/>
    <mergeCell ref="AG32:AO32"/>
    <mergeCell ref="AG40:AO40"/>
    <mergeCell ref="AG48:AO48"/>
    <mergeCell ref="AP32:AX32"/>
    <mergeCell ref="AC36:AF36"/>
    <mergeCell ref="AC37:AF37"/>
    <mergeCell ref="AC34:AF34"/>
    <mergeCell ref="AC35:AF35"/>
    <mergeCell ref="AG37:AO37"/>
    <mergeCell ref="AC33:AF33"/>
    <mergeCell ref="AG35:AO36"/>
    <mergeCell ref="AG33:AO34"/>
    <mergeCell ref="AP48:AX48"/>
    <mergeCell ref="AG45:AO47"/>
    <mergeCell ref="AP43:AX44"/>
    <mergeCell ref="AG41:AO41"/>
    <mergeCell ref="AG43:AO44"/>
    <mergeCell ref="AG42:AO42"/>
    <mergeCell ref="AP42:AX42"/>
    <mergeCell ref="A50:AB50"/>
    <mergeCell ref="A51:AB51"/>
    <mergeCell ref="AC51:AF51"/>
    <mergeCell ref="A48:AB48"/>
    <mergeCell ref="A49:AB49"/>
    <mergeCell ref="AG38:AO38"/>
    <mergeCell ref="AG39:AO39"/>
    <mergeCell ref="AC52:AF52"/>
    <mergeCell ref="AC48:AF48"/>
    <mergeCell ref="AC49:AF49"/>
    <mergeCell ref="AC38:AF38"/>
    <mergeCell ref="AC39:AF39"/>
    <mergeCell ref="AC41:AF41"/>
    <mergeCell ref="AC40:AF40"/>
    <mergeCell ref="AC47:AF47"/>
    <mergeCell ref="AG29:AO29"/>
    <mergeCell ref="AP24:AX25"/>
    <mergeCell ref="AG24:AO25"/>
    <mergeCell ref="AG26:AO26"/>
    <mergeCell ref="AG27:AO27"/>
    <mergeCell ref="AP26:AX26"/>
    <mergeCell ref="AP27:AX27"/>
    <mergeCell ref="AP28:AX28"/>
    <mergeCell ref="AP29:AX29"/>
    <mergeCell ref="AP30:AX30"/>
    <mergeCell ref="AP45:AX47"/>
    <mergeCell ref="AP35:AX36"/>
    <mergeCell ref="AP33:AX34"/>
    <mergeCell ref="AP37:AX37"/>
    <mergeCell ref="AP38:AX38"/>
    <mergeCell ref="AP39:AX39"/>
    <mergeCell ref="AP40:AX40"/>
    <mergeCell ref="AP41:AX41"/>
    <mergeCell ref="AP31:AX31"/>
    <mergeCell ref="AP49:AX51"/>
    <mergeCell ref="AG49:AO51"/>
    <mergeCell ref="AC50:AF50"/>
    <mergeCell ref="A53:AB53"/>
    <mergeCell ref="AC53:AF53"/>
    <mergeCell ref="AG53:AO53"/>
    <mergeCell ref="AP53:AX53"/>
    <mergeCell ref="AG52:AO52"/>
    <mergeCell ref="AP52:AX52"/>
    <mergeCell ref="A52:AB52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P57:AX57"/>
    <mergeCell ref="A56:AB56"/>
    <mergeCell ref="AC56:AF56"/>
    <mergeCell ref="AG56:AO56"/>
    <mergeCell ref="A57:AB57"/>
    <mergeCell ref="AC57:AF57"/>
    <mergeCell ref="AG57:AO57"/>
    <mergeCell ref="AP56:AX56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G53"/>
  <sheetViews>
    <sheetView zoomScalePageLayoutView="0" workbookViewId="0" topLeftCell="A13">
      <selection activeCell="AG55" sqref="AG55"/>
    </sheetView>
  </sheetViews>
  <sheetFormatPr defaultColWidth="1.75390625" defaultRowHeight="12.75"/>
  <cols>
    <col min="1" max="19" width="1.75390625" style="1" customWidth="1"/>
    <col min="20" max="20" width="1.625" style="1" customWidth="1"/>
    <col min="21" max="32" width="1.75390625" style="1" customWidth="1"/>
    <col min="33" max="50" width="1.75390625" style="2" customWidth="1"/>
    <col min="51" max="58" width="1.75390625" style="1" customWidth="1"/>
    <col min="59" max="59" width="2.625" style="1" customWidth="1"/>
    <col min="60" max="16384" width="1.75390625" style="1" customWidth="1"/>
  </cols>
  <sheetData>
    <row r="1" spans="1:50" s="19" customFormat="1" ht="12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 t="s">
        <v>127</v>
      </c>
      <c r="AD1" s="131"/>
      <c r="AE1" s="131"/>
      <c r="AF1" s="131"/>
      <c r="AG1" s="129" t="s">
        <v>67</v>
      </c>
      <c r="AH1" s="129"/>
      <c r="AI1" s="129"/>
      <c r="AJ1" s="129"/>
      <c r="AK1" s="129"/>
      <c r="AL1" s="129"/>
      <c r="AM1" s="129"/>
      <c r="AN1" s="129"/>
      <c r="AO1" s="129"/>
      <c r="AP1" s="129" t="s">
        <v>69</v>
      </c>
      <c r="AQ1" s="129"/>
      <c r="AR1" s="129"/>
      <c r="AS1" s="129"/>
      <c r="AT1" s="129"/>
      <c r="AU1" s="129"/>
      <c r="AV1" s="129"/>
      <c r="AW1" s="129"/>
      <c r="AX1" s="129"/>
    </row>
    <row r="2" spans="1:50" s="19" customFormat="1" ht="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 t="s">
        <v>128</v>
      </c>
      <c r="AD2" s="127"/>
      <c r="AE2" s="127"/>
      <c r="AF2" s="127"/>
      <c r="AG2" s="130" t="s">
        <v>133</v>
      </c>
      <c r="AH2" s="130"/>
      <c r="AI2" s="130"/>
      <c r="AJ2" s="130"/>
      <c r="AK2" s="130"/>
      <c r="AL2" s="130"/>
      <c r="AM2" s="130"/>
      <c r="AN2" s="130"/>
      <c r="AO2" s="130"/>
      <c r="AP2" s="130" t="s">
        <v>70</v>
      </c>
      <c r="AQ2" s="130"/>
      <c r="AR2" s="130"/>
      <c r="AS2" s="130"/>
      <c r="AT2" s="130"/>
      <c r="AU2" s="130"/>
      <c r="AV2" s="130"/>
      <c r="AW2" s="130"/>
      <c r="AX2" s="130"/>
    </row>
    <row r="3" spans="1:50" s="19" customFormat="1" ht="12.75" thickBot="1">
      <c r="A3" s="131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>
        <v>2</v>
      </c>
      <c r="AD3" s="131"/>
      <c r="AE3" s="131"/>
      <c r="AF3" s="131"/>
      <c r="AG3" s="191">
        <v>3</v>
      </c>
      <c r="AH3" s="191"/>
      <c r="AI3" s="191"/>
      <c r="AJ3" s="191"/>
      <c r="AK3" s="191"/>
      <c r="AL3" s="191"/>
      <c r="AM3" s="191"/>
      <c r="AN3" s="191"/>
      <c r="AO3" s="191"/>
      <c r="AP3" s="191">
        <v>4</v>
      </c>
      <c r="AQ3" s="191"/>
      <c r="AR3" s="191"/>
      <c r="AS3" s="191"/>
      <c r="AT3" s="191"/>
      <c r="AU3" s="191"/>
      <c r="AV3" s="191"/>
      <c r="AW3" s="191"/>
      <c r="AX3" s="191"/>
    </row>
    <row r="4" spans="1:50" s="22" customFormat="1" ht="12.75">
      <c r="A4" s="99" t="s">
        <v>110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33"/>
      <c r="AD4" s="34"/>
      <c r="AE4" s="34"/>
      <c r="AF4" s="35"/>
      <c r="AG4" s="83">
        <v>2740</v>
      </c>
      <c r="AH4" s="78"/>
      <c r="AI4" s="78"/>
      <c r="AJ4" s="78"/>
      <c r="AK4" s="78"/>
      <c r="AL4" s="78"/>
      <c r="AM4" s="78"/>
      <c r="AN4" s="78"/>
      <c r="AO4" s="79"/>
      <c r="AP4" s="83">
        <v>2740</v>
      </c>
      <c r="AQ4" s="78"/>
      <c r="AR4" s="78"/>
      <c r="AS4" s="78"/>
      <c r="AT4" s="78"/>
      <c r="AU4" s="78"/>
      <c r="AV4" s="78"/>
      <c r="AW4" s="78"/>
      <c r="AX4" s="79"/>
    </row>
    <row r="5" spans="1:50" s="22" customFormat="1" ht="12.75">
      <c r="A5" s="96" t="s">
        <v>87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C5" s="88" t="s">
        <v>43</v>
      </c>
      <c r="AD5" s="89"/>
      <c r="AE5" s="89"/>
      <c r="AF5" s="90"/>
      <c r="AG5" s="68"/>
      <c r="AH5" s="64"/>
      <c r="AI5" s="64"/>
      <c r="AJ5" s="64"/>
      <c r="AK5" s="64"/>
      <c r="AL5" s="64"/>
      <c r="AM5" s="64"/>
      <c r="AN5" s="64"/>
      <c r="AO5" s="65"/>
      <c r="AP5" s="68"/>
      <c r="AQ5" s="64"/>
      <c r="AR5" s="64"/>
      <c r="AS5" s="64"/>
      <c r="AT5" s="64"/>
      <c r="AU5" s="64"/>
      <c r="AV5" s="64"/>
      <c r="AW5" s="64"/>
      <c r="AX5" s="65"/>
    </row>
    <row r="6" spans="1:50" s="22" customFormat="1" ht="14.25" customHeight="1">
      <c r="A6" s="196" t="s">
        <v>111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69" t="s">
        <v>147</v>
      </c>
      <c r="AD6" s="70"/>
      <c r="AE6" s="70"/>
      <c r="AF6" s="71"/>
      <c r="AG6" s="193">
        <v>0</v>
      </c>
      <c r="AH6" s="194"/>
      <c r="AI6" s="194"/>
      <c r="AJ6" s="194"/>
      <c r="AK6" s="194"/>
      <c r="AL6" s="194"/>
      <c r="AM6" s="194"/>
      <c r="AN6" s="194"/>
      <c r="AO6" s="195"/>
      <c r="AP6" s="192">
        <v>0</v>
      </c>
      <c r="AQ6" s="62"/>
      <c r="AR6" s="62"/>
      <c r="AS6" s="62"/>
      <c r="AT6" s="62"/>
      <c r="AU6" s="62"/>
      <c r="AV6" s="62"/>
      <c r="AW6" s="62"/>
      <c r="AX6" s="63"/>
    </row>
    <row r="7" spans="1:50" s="22" customFormat="1" ht="14.25" customHeight="1">
      <c r="A7" s="54" t="s">
        <v>88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57" t="s">
        <v>44</v>
      </c>
      <c r="AD7" s="58"/>
      <c r="AE7" s="58"/>
      <c r="AF7" s="59"/>
      <c r="AG7" s="25">
        <v>0</v>
      </c>
      <c r="AH7" s="26"/>
      <c r="AI7" s="26"/>
      <c r="AJ7" s="26"/>
      <c r="AK7" s="26"/>
      <c r="AL7" s="26"/>
      <c r="AM7" s="26"/>
      <c r="AN7" s="26"/>
      <c r="AO7" s="27"/>
      <c r="AP7" s="25">
        <v>0</v>
      </c>
      <c r="AQ7" s="26"/>
      <c r="AR7" s="26"/>
      <c r="AS7" s="26"/>
      <c r="AT7" s="26"/>
      <c r="AU7" s="26"/>
      <c r="AV7" s="26"/>
      <c r="AW7" s="26"/>
      <c r="AX7" s="27"/>
    </row>
    <row r="8" spans="1:50" s="22" customFormat="1" ht="14.25" customHeight="1">
      <c r="A8" s="45" t="s">
        <v>89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7"/>
      <c r="AC8" s="69" t="s">
        <v>45</v>
      </c>
      <c r="AD8" s="70"/>
      <c r="AE8" s="70"/>
      <c r="AF8" s="71"/>
      <c r="AG8" s="25">
        <v>0</v>
      </c>
      <c r="AH8" s="26"/>
      <c r="AI8" s="26"/>
      <c r="AJ8" s="26"/>
      <c r="AK8" s="26"/>
      <c r="AL8" s="26"/>
      <c r="AM8" s="26"/>
      <c r="AN8" s="26"/>
      <c r="AO8" s="27"/>
      <c r="AP8" s="67">
        <v>0</v>
      </c>
      <c r="AQ8" s="62"/>
      <c r="AR8" s="62"/>
      <c r="AS8" s="62"/>
      <c r="AT8" s="62"/>
      <c r="AU8" s="62"/>
      <c r="AV8" s="62"/>
      <c r="AW8" s="62"/>
      <c r="AX8" s="63"/>
    </row>
    <row r="9" spans="1:50" s="22" customFormat="1" ht="12.75">
      <c r="A9" s="104" t="s">
        <v>26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  <c r="AC9" s="91"/>
      <c r="AD9" s="92"/>
      <c r="AE9" s="92"/>
      <c r="AF9" s="93"/>
      <c r="AG9" s="66">
        <v>0</v>
      </c>
      <c r="AH9" s="60"/>
      <c r="AI9" s="60"/>
      <c r="AJ9" s="60"/>
      <c r="AK9" s="60"/>
      <c r="AL9" s="60"/>
      <c r="AM9" s="60"/>
      <c r="AN9" s="60"/>
      <c r="AO9" s="61"/>
      <c r="AP9" s="66">
        <v>0</v>
      </c>
      <c r="AQ9" s="60"/>
      <c r="AR9" s="60"/>
      <c r="AS9" s="60"/>
      <c r="AT9" s="60"/>
      <c r="AU9" s="60"/>
      <c r="AV9" s="60"/>
      <c r="AW9" s="60"/>
      <c r="AX9" s="61"/>
    </row>
    <row r="10" spans="1:50" s="22" customFormat="1" ht="12.75">
      <c r="A10" s="175" t="s">
        <v>112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  <c r="AC10" s="69"/>
      <c r="AD10" s="70"/>
      <c r="AE10" s="70"/>
      <c r="AF10" s="71"/>
      <c r="AG10" s="67"/>
      <c r="AH10" s="62"/>
      <c r="AI10" s="62"/>
      <c r="AJ10" s="62"/>
      <c r="AK10" s="62"/>
      <c r="AL10" s="62"/>
      <c r="AM10" s="62"/>
      <c r="AN10" s="62"/>
      <c r="AO10" s="63"/>
      <c r="AP10" s="67"/>
      <c r="AQ10" s="62"/>
      <c r="AR10" s="62"/>
      <c r="AS10" s="62"/>
      <c r="AT10" s="62"/>
      <c r="AU10" s="62"/>
      <c r="AV10" s="62"/>
      <c r="AW10" s="62"/>
      <c r="AX10" s="63"/>
    </row>
    <row r="11" spans="1:50" s="22" customFormat="1" ht="12.75">
      <c r="A11" s="107" t="s">
        <v>113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9"/>
      <c r="AC11" s="88" t="s">
        <v>148</v>
      </c>
      <c r="AD11" s="89"/>
      <c r="AE11" s="89"/>
      <c r="AF11" s="90"/>
      <c r="AG11" s="68"/>
      <c r="AH11" s="64"/>
      <c r="AI11" s="64"/>
      <c r="AJ11" s="64"/>
      <c r="AK11" s="64"/>
      <c r="AL11" s="64"/>
      <c r="AM11" s="64"/>
      <c r="AN11" s="64"/>
      <c r="AO11" s="65"/>
      <c r="AP11" s="68"/>
      <c r="AQ11" s="64"/>
      <c r="AR11" s="64"/>
      <c r="AS11" s="64"/>
      <c r="AT11" s="64"/>
      <c r="AU11" s="64"/>
      <c r="AV11" s="64"/>
      <c r="AW11" s="64"/>
      <c r="AX11" s="65"/>
    </row>
    <row r="12" spans="1:50" s="22" customFormat="1" ht="12.75">
      <c r="A12" s="175" t="s">
        <v>112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2"/>
      <c r="AC12" s="69"/>
      <c r="AD12" s="70"/>
      <c r="AE12" s="70"/>
      <c r="AF12" s="71"/>
      <c r="AG12" s="66">
        <v>0</v>
      </c>
      <c r="AH12" s="60"/>
      <c r="AI12" s="60"/>
      <c r="AJ12" s="60"/>
      <c r="AK12" s="60"/>
      <c r="AL12" s="60"/>
      <c r="AM12" s="60"/>
      <c r="AN12" s="60"/>
      <c r="AO12" s="61"/>
      <c r="AP12" s="66">
        <v>0</v>
      </c>
      <c r="AQ12" s="60"/>
      <c r="AR12" s="60"/>
      <c r="AS12" s="60"/>
      <c r="AT12" s="60"/>
      <c r="AU12" s="60"/>
      <c r="AV12" s="60"/>
      <c r="AW12" s="60"/>
      <c r="AX12" s="61"/>
    </row>
    <row r="13" spans="1:50" s="22" customFormat="1" ht="12.75">
      <c r="A13" s="175" t="s">
        <v>114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2"/>
      <c r="AC13" s="69" t="s">
        <v>149</v>
      </c>
      <c r="AD13" s="70"/>
      <c r="AE13" s="70"/>
      <c r="AF13" s="71"/>
      <c r="AG13" s="68"/>
      <c r="AH13" s="64"/>
      <c r="AI13" s="64"/>
      <c r="AJ13" s="64"/>
      <c r="AK13" s="64"/>
      <c r="AL13" s="64"/>
      <c r="AM13" s="64"/>
      <c r="AN13" s="64"/>
      <c r="AO13" s="65"/>
      <c r="AP13" s="68"/>
      <c r="AQ13" s="64"/>
      <c r="AR13" s="64"/>
      <c r="AS13" s="64"/>
      <c r="AT13" s="64"/>
      <c r="AU13" s="64"/>
      <c r="AV13" s="64"/>
      <c r="AW13" s="64"/>
      <c r="AX13" s="65"/>
    </row>
    <row r="14" spans="1:50" s="22" customFormat="1" ht="27" customHeight="1" thickBot="1">
      <c r="A14" s="198" t="s">
        <v>173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200"/>
      <c r="AC14" s="57" t="s">
        <v>46</v>
      </c>
      <c r="AD14" s="58"/>
      <c r="AE14" s="58"/>
      <c r="AF14" s="59"/>
      <c r="AG14" s="180">
        <v>147940</v>
      </c>
      <c r="AH14" s="181"/>
      <c r="AI14" s="181"/>
      <c r="AJ14" s="181"/>
      <c r="AK14" s="181"/>
      <c r="AL14" s="181"/>
      <c r="AM14" s="181"/>
      <c r="AN14" s="181"/>
      <c r="AO14" s="182"/>
      <c r="AP14" s="180">
        <f>AG14+'[4]форма12'!$AG$43</f>
        <v>161294</v>
      </c>
      <c r="AQ14" s="181"/>
      <c r="AR14" s="181"/>
      <c r="AS14" s="181"/>
      <c r="AT14" s="181"/>
      <c r="AU14" s="181"/>
      <c r="AV14" s="181"/>
      <c r="AW14" s="181"/>
      <c r="AX14" s="182"/>
    </row>
    <row r="15" spans="1:50" s="22" customFormat="1" ht="27.75" customHeight="1" hidden="1" thickBot="1">
      <c r="A15" s="204" t="s">
        <v>171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8"/>
      <c r="AC15" s="48" t="s">
        <v>46</v>
      </c>
      <c r="AD15" s="49"/>
      <c r="AE15" s="49"/>
      <c r="AF15" s="50"/>
      <c r="AG15" s="51">
        <v>0</v>
      </c>
      <c r="AH15" s="52"/>
      <c r="AI15" s="52"/>
      <c r="AJ15" s="52"/>
      <c r="AK15" s="52"/>
      <c r="AL15" s="52"/>
      <c r="AM15" s="52"/>
      <c r="AN15" s="52"/>
      <c r="AO15" s="53"/>
      <c r="AP15" s="51"/>
      <c r="AQ15" s="52"/>
      <c r="AR15" s="52"/>
      <c r="AS15" s="52"/>
      <c r="AT15" s="52"/>
      <c r="AU15" s="52"/>
      <c r="AV15" s="52"/>
      <c r="AW15" s="52"/>
      <c r="AX15" s="53"/>
    </row>
    <row r="16" spans="1:50" s="22" customFormat="1" ht="14.25" customHeight="1" thickBot="1">
      <c r="A16" s="96" t="s">
        <v>115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41" t="s">
        <v>47</v>
      </c>
      <c r="AD16" s="42"/>
      <c r="AE16" s="42"/>
      <c r="AF16" s="43"/>
      <c r="AG16" s="44">
        <f>AG4+AG14+AG15+AG7</f>
        <v>150680</v>
      </c>
      <c r="AH16" s="28"/>
      <c r="AI16" s="28"/>
      <c r="AJ16" s="28"/>
      <c r="AK16" s="28"/>
      <c r="AL16" s="28"/>
      <c r="AM16" s="28"/>
      <c r="AN16" s="28"/>
      <c r="AO16" s="29"/>
      <c r="AP16" s="28">
        <f>AP4+AP14+AP15+AP7</f>
        <v>164034</v>
      </c>
      <c r="AQ16" s="28"/>
      <c r="AR16" s="28"/>
      <c r="AS16" s="28"/>
      <c r="AT16" s="28"/>
      <c r="AU16" s="28"/>
      <c r="AV16" s="28"/>
      <c r="AW16" s="28"/>
      <c r="AX16" s="29"/>
    </row>
    <row r="17" spans="1:50" s="22" customFormat="1" ht="12.75">
      <c r="A17" s="122" t="s">
        <v>59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69"/>
      <c r="AD17" s="70"/>
      <c r="AE17" s="70"/>
      <c r="AF17" s="71"/>
      <c r="AG17" s="83">
        <v>0</v>
      </c>
      <c r="AH17" s="78"/>
      <c r="AI17" s="78"/>
      <c r="AJ17" s="78"/>
      <c r="AK17" s="78"/>
      <c r="AL17" s="78"/>
      <c r="AM17" s="78"/>
      <c r="AN17" s="78"/>
      <c r="AO17" s="79"/>
      <c r="AP17" s="62">
        <v>0</v>
      </c>
      <c r="AQ17" s="62"/>
      <c r="AR17" s="62"/>
      <c r="AS17" s="62"/>
      <c r="AT17" s="62"/>
      <c r="AU17" s="62"/>
      <c r="AV17" s="62"/>
      <c r="AW17" s="62"/>
      <c r="AX17" s="63"/>
    </row>
    <row r="18" spans="1:50" s="22" customFormat="1" ht="12.75">
      <c r="A18" s="201" t="s">
        <v>90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3"/>
      <c r="AC18" s="69" t="s">
        <v>48</v>
      </c>
      <c r="AD18" s="70"/>
      <c r="AE18" s="70"/>
      <c r="AF18" s="71"/>
      <c r="AG18" s="68"/>
      <c r="AH18" s="64"/>
      <c r="AI18" s="64"/>
      <c r="AJ18" s="64"/>
      <c r="AK18" s="64"/>
      <c r="AL18" s="64"/>
      <c r="AM18" s="64"/>
      <c r="AN18" s="64"/>
      <c r="AO18" s="65"/>
      <c r="AP18" s="64"/>
      <c r="AQ18" s="64"/>
      <c r="AR18" s="64"/>
      <c r="AS18" s="64"/>
      <c r="AT18" s="64"/>
      <c r="AU18" s="64"/>
      <c r="AV18" s="64"/>
      <c r="AW18" s="64"/>
      <c r="AX18" s="65"/>
    </row>
    <row r="19" spans="1:50" s="22" customFormat="1" ht="14.25" customHeight="1">
      <c r="A19" s="185" t="s">
        <v>116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6"/>
      <c r="AC19" s="116" t="s">
        <v>126</v>
      </c>
      <c r="AD19" s="117"/>
      <c r="AE19" s="117"/>
      <c r="AF19" s="117"/>
      <c r="AG19" s="75">
        <f>'[1]СТР.515'!$E$15</f>
        <v>8341</v>
      </c>
      <c r="AH19" s="76"/>
      <c r="AI19" s="76"/>
      <c r="AJ19" s="76"/>
      <c r="AK19" s="76"/>
      <c r="AL19" s="76"/>
      <c r="AM19" s="76"/>
      <c r="AN19" s="76"/>
      <c r="AO19" s="77"/>
      <c r="AP19" s="75">
        <f>'[3]СТР.515'!$E$17</f>
        <v>7063</v>
      </c>
      <c r="AQ19" s="76"/>
      <c r="AR19" s="76"/>
      <c r="AS19" s="76"/>
      <c r="AT19" s="76"/>
      <c r="AU19" s="76"/>
      <c r="AV19" s="76"/>
      <c r="AW19" s="76"/>
      <c r="AX19" s="77"/>
    </row>
    <row r="20" spans="1:50" s="22" customFormat="1" ht="14.25" customHeight="1" thickBot="1">
      <c r="A20" s="110" t="s">
        <v>60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  <c r="AC20" s="220" t="s">
        <v>49</v>
      </c>
      <c r="AD20" s="221"/>
      <c r="AE20" s="221"/>
      <c r="AF20" s="221"/>
      <c r="AG20" s="235">
        <f>'[1]стр 520'!$E$14</f>
        <v>0</v>
      </c>
      <c r="AH20" s="236"/>
      <c r="AI20" s="236"/>
      <c r="AJ20" s="236"/>
      <c r="AK20" s="236"/>
      <c r="AL20" s="236"/>
      <c r="AM20" s="236"/>
      <c r="AN20" s="236"/>
      <c r="AO20" s="237"/>
      <c r="AP20" s="235">
        <f>'[1]стр 520'!$E$14</f>
        <v>0</v>
      </c>
      <c r="AQ20" s="236"/>
      <c r="AR20" s="236"/>
      <c r="AS20" s="236"/>
      <c r="AT20" s="236"/>
      <c r="AU20" s="236"/>
      <c r="AV20" s="236"/>
      <c r="AW20" s="236"/>
      <c r="AX20" s="237"/>
    </row>
    <row r="21" spans="1:50" s="22" customFormat="1" ht="14.25" customHeight="1" thickBot="1">
      <c r="A21" s="112" t="s">
        <v>117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205"/>
      <c r="AC21" s="222" t="s">
        <v>50</v>
      </c>
      <c r="AD21" s="223"/>
      <c r="AE21" s="223"/>
      <c r="AF21" s="223"/>
      <c r="AG21" s="239">
        <f>AG19+AG20</f>
        <v>8341</v>
      </c>
      <c r="AH21" s="239"/>
      <c r="AI21" s="239"/>
      <c r="AJ21" s="239"/>
      <c r="AK21" s="239"/>
      <c r="AL21" s="239"/>
      <c r="AM21" s="239"/>
      <c r="AN21" s="239"/>
      <c r="AO21" s="240"/>
      <c r="AP21" s="238">
        <f>AP17+AP19+AP20</f>
        <v>7063</v>
      </c>
      <c r="AQ21" s="239"/>
      <c r="AR21" s="239"/>
      <c r="AS21" s="239"/>
      <c r="AT21" s="239"/>
      <c r="AU21" s="239"/>
      <c r="AV21" s="239"/>
      <c r="AW21" s="239"/>
      <c r="AX21" s="240"/>
    </row>
    <row r="22" spans="1:50" s="22" customFormat="1" ht="12.75">
      <c r="A22" s="122" t="s">
        <v>61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224" t="s">
        <v>51</v>
      </c>
      <c r="AD22" s="225"/>
      <c r="AE22" s="225"/>
      <c r="AF22" s="226"/>
      <c r="AG22" s="164">
        <f>'[1]стр 610'!$C$22+623-100000</f>
        <v>600623</v>
      </c>
      <c r="AH22" s="165"/>
      <c r="AI22" s="165"/>
      <c r="AJ22" s="165"/>
      <c r="AK22" s="165"/>
      <c r="AL22" s="165"/>
      <c r="AM22" s="165"/>
      <c r="AN22" s="165"/>
      <c r="AO22" s="166"/>
      <c r="AP22" s="164">
        <f>'[3]стр 610'!$E$22</f>
        <v>700446</v>
      </c>
      <c r="AQ22" s="165"/>
      <c r="AR22" s="165"/>
      <c r="AS22" s="165"/>
      <c r="AT22" s="165"/>
      <c r="AU22" s="165"/>
      <c r="AV22" s="165"/>
      <c r="AW22" s="165"/>
      <c r="AX22" s="166"/>
    </row>
    <row r="23" spans="1:50" s="22" customFormat="1" ht="12.75">
      <c r="A23" s="45" t="s">
        <v>90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  <c r="AC23" s="227"/>
      <c r="AD23" s="228"/>
      <c r="AE23" s="228"/>
      <c r="AF23" s="229"/>
      <c r="AG23" s="75"/>
      <c r="AH23" s="76"/>
      <c r="AI23" s="76"/>
      <c r="AJ23" s="76"/>
      <c r="AK23" s="76"/>
      <c r="AL23" s="76"/>
      <c r="AM23" s="76"/>
      <c r="AN23" s="76"/>
      <c r="AO23" s="77"/>
      <c r="AP23" s="75"/>
      <c r="AQ23" s="76"/>
      <c r="AR23" s="76"/>
      <c r="AS23" s="76"/>
      <c r="AT23" s="76"/>
      <c r="AU23" s="76"/>
      <c r="AV23" s="76"/>
      <c r="AW23" s="76"/>
      <c r="AX23" s="77"/>
    </row>
    <row r="24" spans="1:50" s="22" customFormat="1" ht="14.25" customHeight="1">
      <c r="A24" s="114" t="s">
        <v>62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5"/>
      <c r="AC24" s="116" t="s">
        <v>52</v>
      </c>
      <c r="AD24" s="117"/>
      <c r="AE24" s="117"/>
      <c r="AF24" s="117"/>
      <c r="AG24" s="75">
        <f>AG25+AG27+AG28+AG30+AG31</f>
        <v>449679</v>
      </c>
      <c r="AH24" s="76"/>
      <c r="AI24" s="76"/>
      <c r="AJ24" s="76"/>
      <c r="AK24" s="76"/>
      <c r="AL24" s="76"/>
      <c r="AM24" s="76"/>
      <c r="AN24" s="76"/>
      <c r="AO24" s="77"/>
      <c r="AP24" s="75">
        <f>AP25+AP27+AP28+AP30+AP31</f>
        <v>660436</v>
      </c>
      <c r="AQ24" s="76"/>
      <c r="AR24" s="76"/>
      <c r="AS24" s="76"/>
      <c r="AT24" s="76"/>
      <c r="AU24" s="76"/>
      <c r="AV24" s="76"/>
      <c r="AW24" s="76"/>
      <c r="AX24" s="77"/>
    </row>
    <row r="25" spans="1:59" s="22" customFormat="1" ht="12.75">
      <c r="A25" s="187" t="s">
        <v>26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9"/>
      <c r="AC25" s="230" t="s">
        <v>150</v>
      </c>
      <c r="AD25" s="231"/>
      <c r="AE25" s="231"/>
      <c r="AF25" s="232"/>
      <c r="AG25" s="75">
        <f>'[1]стр 620'!$E$11</f>
        <v>315399</v>
      </c>
      <c r="AH25" s="76"/>
      <c r="AI25" s="76"/>
      <c r="AJ25" s="76"/>
      <c r="AK25" s="76"/>
      <c r="AL25" s="76"/>
      <c r="AM25" s="76"/>
      <c r="AN25" s="76"/>
      <c r="AO25" s="77"/>
      <c r="AP25" s="75">
        <f>'[3]стр 620'!$E$11</f>
        <v>534159</v>
      </c>
      <c r="AQ25" s="76"/>
      <c r="AR25" s="76"/>
      <c r="AS25" s="76"/>
      <c r="AT25" s="76"/>
      <c r="AU25" s="76"/>
      <c r="AV25" s="76"/>
      <c r="AW25" s="76"/>
      <c r="AX25" s="77"/>
      <c r="BG25" s="24"/>
    </row>
    <row r="26" spans="1:50" s="22" customFormat="1" ht="12.75">
      <c r="A26" s="175" t="s">
        <v>91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2"/>
      <c r="AC26" s="227"/>
      <c r="AD26" s="228"/>
      <c r="AE26" s="228"/>
      <c r="AF26" s="229"/>
      <c r="AG26" s="75"/>
      <c r="AH26" s="76"/>
      <c r="AI26" s="76"/>
      <c r="AJ26" s="76"/>
      <c r="AK26" s="76"/>
      <c r="AL26" s="76"/>
      <c r="AM26" s="76"/>
      <c r="AN26" s="76"/>
      <c r="AO26" s="77"/>
      <c r="AP26" s="75"/>
      <c r="AQ26" s="76"/>
      <c r="AR26" s="76"/>
      <c r="AS26" s="76"/>
      <c r="AT26" s="76"/>
      <c r="AU26" s="76"/>
      <c r="AV26" s="76"/>
      <c r="AW26" s="76"/>
      <c r="AX26" s="77"/>
    </row>
    <row r="27" spans="1:50" s="22" customFormat="1" ht="14.25" customHeight="1">
      <c r="A27" s="190" t="s">
        <v>92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94"/>
      <c r="AC27" s="116" t="s">
        <v>151</v>
      </c>
      <c r="AD27" s="117"/>
      <c r="AE27" s="117"/>
      <c r="AF27" s="117"/>
      <c r="AG27" s="75">
        <f>'[1]стр 620'!$E$48</f>
        <v>24668</v>
      </c>
      <c r="AH27" s="76"/>
      <c r="AI27" s="76"/>
      <c r="AJ27" s="76"/>
      <c r="AK27" s="76"/>
      <c r="AL27" s="76"/>
      <c r="AM27" s="76"/>
      <c r="AN27" s="76"/>
      <c r="AO27" s="77"/>
      <c r="AP27" s="75">
        <f>'[3]стр 620'!$E$50</f>
        <v>21917</v>
      </c>
      <c r="AQ27" s="76"/>
      <c r="AR27" s="76"/>
      <c r="AS27" s="76"/>
      <c r="AT27" s="76"/>
      <c r="AU27" s="76"/>
      <c r="AV27" s="76"/>
      <c r="AW27" s="76"/>
      <c r="AX27" s="77"/>
    </row>
    <row r="28" spans="1:50" s="22" customFormat="1" ht="12.75">
      <c r="A28" s="206" t="s">
        <v>134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30" t="s">
        <v>152</v>
      </c>
      <c r="AD28" s="231"/>
      <c r="AE28" s="231"/>
      <c r="AF28" s="232"/>
      <c r="AG28" s="75">
        <f>'[1]стр 620'!$E$40</f>
        <v>3812</v>
      </c>
      <c r="AH28" s="76"/>
      <c r="AI28" s="76"/>
      <c r="AJ28" s="76"/>
      <c r="AK28" s="76"/>
      <c r="AL28" s="76"/>
      <c r="AM28" s="76"/>
      <c r="AN28" s="76"/>
      <c r="AO28" s="77"/>
      <c r="AP28" s="75">
        <f>'[3]стр 620'!$E$42</f>
        <v>7055</v>
      </c>
      <c r="AQ28" s="76"/>
      <c r="AR28" s="76"/>
      <c r="AS28" s="76"/>
      <c r="AT28" s="76"/>
      <c r="AU28" s="76"/>
      <c r="AV28" s="76"/>
      <c r="AW28" s="76"/>
      <c r="AX28" s="77"/>
    </row>
    <row r="29" spans="1:50" s="22" customFormat="1" ht="12.75">
      <c r="A29" s="175" t="s">
        <v>93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2"/>
      <c r="AC29" s="227"/>
      <c r="AD29" s="228"/>
      <c r="AE29" s="228"/>
      <c r="AF29" s="229"/>
      <c r="AG29" s="75"/>
      <c r="AH29" s="76"/>
      <c r="AI29" s="76"/>
      <c r="AJ29" s="76"/>
      <c r="AK29" s="76"/>
      <c r="AL29" s="76"/>
      <c r="AM29" s="76"/>
      <c r="AN29" s="76"/>
      <c r="AO29" s="77"/>
      <c r="AP29" s="75"/>
      <c r="AQ29" s="76"/>
      <c r="AR29" s="76"/>
      <c r="AS29" s="76"/>
      <c r="AT29" s="76"/>
      <c r="AU29" s="76"/>
      <c r="AV29" s="76"/>
      <c r="AW29" s="76"/>
      <c r="AX29" s="77"/>
    </row>
    <row r="30" spans="1:50" s="22" customFormat="1" ht="14.25" customHeight="1">
      <c r="A30" s="190" t="s">
        <v>118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94"/>
      <c r="AC30" s="116" t="s">
        <v>153</v>
      </c>
      <c r="AD30" s="117"/>
      <c r="AE30" s="117"/>
      <c r="AF30" s="117"/>
      <c r="AG30" s="75">
        <f>'[1]стр 620'!$E$31</f>
        <v>73922</v>
      </c>
      <c r="AH30" s="76"/>
      <c r="AI30" s="76"/>
      <c r="AJ30" s="76"/>
      <c r="AK30" s="76"/>
      <c r="AL30" s="76"/>
      <c r="AM30" s="76"/>
      <c r="AN30" s="76"/>
      <c r="AO30" s="77"/>
      <c r="AP30" s="75">
        <f>'[3]стр 620'!$E$33</f>
        <v>56034</v>
      </c>
      <c r="AQ30" s="76"/>
      <c r="AR30" s="76"/>
      <c r="AS30" s="76"/>
      <c r="AT30" s="76"/>
      <c r="AU30" s="76"/>
      <c r="AV30" s="76"/>
      <c r="AW30" s="76"/>
      <c r="AX30" s="77"/>
    </row>
    <row r="31" spans="1:50" s="22" customFormat="1" ht="14.25" customHeight="1">
      <c r="A31" s="190" t="s">
        <v>63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94"/>
      <c r="AC31" s="116" t="s">
        <v>154</v>
      </c>
      <c r="AD31" s="117"/>
      <c r="AE31" s="117"/>
      <c r="AF31" s="117"/>
      <c r="AG31" s="75">
        <f>'[1]стр 625'!$E$21</f>
        <v>31878</v>
      </c>
      <c r="AH31" s="76"/>
      <c r="AI31" s="76"/>
      <c r="AJ31" s="76"/>
      <c r="AK31" s="76"/>
      <c r="AL31" s="76"/>
      <c r="AM31" s="76"/>
      <c r="AN31" s="76"/>
      <c r="AO31" s="77"/>
      <c r="AP31" s="75">
        <f>'[3]стр 620'!$E$28+'[3]стр 620'!$E$51+'[3]стр 620'!$E$52+'[3]стр 620'!$E$53+'[3]стр 620'!$E$54+'[3]стр 620'!$E$55</f>
        <v>41271</v>
      </c>
      <c r="AQ31" s="76"/>
      <c r="AR31" s="76"/>
      <c r="AS31" s="76"/>
      <c r="AT31" s="76"/>
      <c r="AU31" s="76"/>
      <c r="AV31" s="76"/>
      <c r="AW31" s="76"/>
      <c r="AX31" s="77"/>
    </row>
    <row r="32" spans="1:50" s="22" customFormat="1" ht="12.75">
      <c r="A32" s="45" t="s">
        <v>177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7"/>
      <c r="AC32" s="116" t="s">
        <v>53</v>
      </c>
      <c r="AD32" s="117"/>
      <c r="AE32" s="117"/>
      <c r="AF32" s="117"/>
      <c r="AG32" s="75">
        <f>'[1]стр630'!$D$15</f>
        <v>517201</v>
      </c>
      <c r="AH32" s="76"/>
      <c r="AI32" s="76"/>
      <c r="AJ32" s="76"/>
      <c r="AK32" s="76"/>
      <c r="AL32" s="76"/>
      <c r="AM32" s="76"/>
      <c r="AN32" s="76"/>
      <c r="AO32" s="77"/>
      <c r="AP32" s="75">
        <f>'[3]стр630'!$D$15</f>
        <v>558333</v>
      </c>
      <c r="AQ32" s="76"/>
      <c r="AR32" s="76"/>
      <c r="AS32" s="76"/>
      <c r="AT32" s="76"/>
      <c r="AU32" s="76"/>
      <c r="AV32" s="76"/>
      <c r="AW32" s="76"/>
      <c r="AX32" s="77"/>
    </row>
    <row r="33" spans="1:50" s="22" customFormat="1" ht="14.25" customHeight="1">
      <c r="A33" s="126" t="s">
        <v>132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5"/>
      <c r="AC33" s="116" t="s">
        <v>54</v>
      </c>
      <c r="AD33" s="117"/>
      <c r="AE33" s="117"/>
      <c r="AF33" s="117"/>
      <c r="AG33" s="75">
        <v>0</v>
      </c>
      <c r="AH33" s="76"/>
      <c r="AI33" s="76"/>
      <c r="AJ33" s="76"/>
      <c r="AK33" s="76"/>
      <c r="AL33" s="76"/>
      <c r="AM33" s="76"/>
      <c r="AN33" s="76"/>
      <c r="AO33" s="77"/>
      <c r="AP33" s="75">
        <v>0</v>
      </c>
      <c r="AQ33" s="76"/>
      <c r="AR33" s="76"/>
      <c r="AS33" s="76"/>
      <c r="AT33" s="76"/>
      <c r="AU33" s="76"/>
      <c r="AV33" s="76"/>
      <c r="AW33" s="76"/>
      <c r="AX33" s="77"/>
    </row>
    <row r="34" spans="1:50" s="22" customFormat="1" ht="14.25" customHeight="1">
      <c r="A34" s="114" t="s">
        <v>94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16" t="s">
        <v>55</v>
      </c>
      <c r="AD34" s="117"/>
      <c r="AE34" s="117"/>
      <c r="AF34" s="117"/>
      <c r="AG34" s="75">
        <v>0</v>
      </c>
      <c r="AH34" s="76"/>
      <c r="AI34" s="76"/>
      <c r="AJ34" s="76"/>
      <c r="AK34" s="76"/>
      <c r="AL34" s="76"/>
      <c r="AM34" s="76"/>
      <c r="AN34" s="76"/>
      <c r="AO34" s="77"/>
      <c r="AP34" s="75">
        <v>0</v>
      </c>
      <c r="AQ34" s="76"/>
      <c r="AR34" s="76"/>
      <c r="AS34" s="76"/>
      <c r="AT34" s="76"/>
      <c r="AU34" s="76"/>
      <c r="AV34" s="76"/>
      <c r="AW34" s="76"/>
      <c r="AX34" s="77"/>
    </row>
    <row r="35" spans="1:50" s="22" customFormat="1" ht="14.25" customHeight="1" thickBot="1">
      <c r="A35" s="110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1"/>
      <c r="AC35" s="118" t="s">
        <v>56</v>
      </c>
      <c r="AD35" s="119"/>
      <c r="AE35" s="119"/>
      <c r="AF35" s="119"/>
      <c r="AG35" s="80">
        <f>'[1]стр 660'!$E$22</f>
        <v>1769</v>
      </c>
      <c r="AH35" s="81"/>
      <c r="AI35" s="81"/>
      <c r="AJ35" s="81"/>
      <c r="AK35" s="81"/>
      <c r="AL35" s="81"/>
      <c r="AM35" s="81"/>
      <c r="AN35" s="81"/>
      <c r="AO35" s="82"/>
      <c r="AP35" s="80">
        <v>0</v>
      </c>
      <c r="AQ35" s="81"/>
      <c r="AR35" s="81"/>
      <c r="AS35" s="81"/>
      <c r="AT35" s="81"/>
      <c r="AU35" s="81"/>
      <c r="AV35" s="81"/>
      <c r="AW35" s="81"/>
      <c r="AX35" s="82"/>
    </row>
    <row r="36" spans="1:50" s="22" customFormat="1" ht="14.25" customHeight="1" thickBot="1">
      <c r="A36" s="208" t="s">
        <v>119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10"/>
      <c r="AC36" s="233" t="s">
        <v>57</v>
      </c>
      <c r="AD36" s="234"/>
      <c r="AE36" s="234"/>
      <c r="AF36" s="234"/>
      <c r="AG36" s="162">
        <f>AG22+AG24+AG32+AG33+AG34+AG35</f>
        <v>1569272</v>
      </c>
      <c r="AH36" s="162"/>
      <c r="AI36" s="162"/>
      <c r="AJ36" s="162"/>
      <c r="AK36" s="162"/>
      <c r="AL36" s="162"/>
      <c r="AM36" s="162"/>
      <c r="AN36" s="162"/>
      <c r="AO36" s="163"/>
      <c r="AP36" s="241">
        <f>AP22+AP24+AP32+AP35</f>
        <v>1919215</v>
      </c>
      <c r="AQ36" s="242"/>
      <c r="AR36" s="242"/>
      <c r="AS36" s="242"/>
      <c r="AT36" s="242"/>
      <c r="AU36" s="242"/>
      <c r="AV36" s="242"/>
      <c r="AW36" s="242"/>
      <c r="AX36" s="243"/>
    </row>
    <row r="37" spans="1:50" s="22" customFormat="1" ht="14.25" customHeight="1" thickBot="1">
      <c r="A37" s="214" t="s">
        <v>129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6"/>
      <c r="AC37" s="120" t="s">
        <v>58</v>
      </c>
      <c r="AD37" s="121"/>
      <c r="AE37" s="121"/>
      <c r="AF37" s="121"/>
      <c r="AG37" s="86">
        <f>AG36+AG16+AG21</f>
        <v>1728293</v>
      </c>
      <c r="AH37" s="86"/>
      <c r="AI37" s="86"/>
      <c r="AJ37" s="86"/>
      <c r="AK37" s="86"/>
      <c r="AL37" s="86"/>
      <c r="AM37" s="86"/>
      <c r="AN37" s="86"/>
      <c r="AO37" s="87"/>
      <c r="AP37" s="37">
        <f>AP36+AP21+AP16</f>
        <v>2090312</v>
      </c>
      <c r="AQ37" s="37"/>
      <c r="AR37" s="37"/>
      <c r="AS37" s="37"/>
      <c r="AT37" s="37"/>
      <c r="AU37" s="37"/>
      <c r="AV37" s="37"/>
      <c r="AW37" s="37"/>
      <c r="AX37" s="38"/>
    </row>
    <row r="38" spans="1:50" s="22" customFormat="1" ht="12.75">
      <c r="A38" s="183" t="s">
        <v>124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67"/>
      <c r="AD38" s="168"/>
      <c r="AE38" s="168"/>
      <c r="AF38" s="168"/>
      <c r="AG38" s="164"/>
      <c r="AH38" s="165"/>
      <c r="AI38" s="165"/>
      <c r="AJ38" s="165"/>
      <c r="AK38" s="165"/>
      <c r="AL38" s="165"/>
      <c r="AM38" s="165"/>
      <c r="AN38" s="165"/>
      <c r="AO38" s="166"/>
      <c r="AP38" s="164"/>
      <c r="AQ38" s="165"/>
      <c r="AR38" s="165"/>
      <c r="AS38" s="165"/>
      <c r="AT38" s="165"/>
      <c r="AU38" s="165"/>
      <c r="AV38" s="165"/>
      <c r="AW38" s="165"/>
      <c r="AX38" s="166"/>
    </row>
    <row r="39" spans="1:50" s="22" customFormat="1" ht="12.75">
      <c r="A39" s="217" t="s">
        <v>125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9"/>
      <c r="AC39" s="116"/>
      <c r="AD39" s="117"/>
      <c r="AE39" s="117"/>
      <c r="AF39" s="117"/>
      <c r="AG39" s="75"/>
      <c r="AH39" s="76"/>
      <c r="AI39" s="76"/>
      <c r="AJ39" s="76"/>
      <c r="AK39" s="76"/>
      <c r="AL39" s="76"/>
      <c r="AM39" s="76"/>
      <c r="AN39" s="76"/>
      <c r="AO39" s="77"/>
      <c r="AP39" s="75"/>
      <c r="AQ39" s="76"/>
      <c r="AR39" s="76"/>
      <c r="AS39" s="76"/>
      <c r="AT39" s="76"/>
      <c r="AU39" s="76"/>
      <c r="AV39" s="76"/>
      <c r="AW39" s="76"/>
      <c r="AX39" s="77"/>
    </row>
    <row r="40" spans="1:50" s="22" customFormat="1" ht="14.25" customHeight="1">
      <c r="A40" s="169" t="s">
        <v>95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116" t="s">
        <v>155</v>
      </c>
      <c r="AD40" s="117"/>
      <c r="AE40" s="117"/>
      <c r="AF40" s="117"/>
      <c r="AG40" s="75">
        <f>'[1]стр 910'!$C$51</f>
        <v>2896110</v>
      </c>
      <c r="AH40" s="76"/>
      <c r="AI40" s="76"/>
      <c r="AJ40" s="76"/>
      <c r="AK40" s="76"/>
      <c r="AL40" s="76"/>
      <c r="AM40" s="76"/>
      <c r="AN40" s="76"/>
      <c r="AO40" s="77"/>
      <c r="AP40" s="75">
        <f>'[3]стр 910'!$C$51</f>
        <v>2989709</v>
      </c>
      <c r="AQ40" s="76"/>
      <c r="AR40" s="76"/>
      <c r="AS40" s="76"/>
      <c r="AT40" s="76"/>
      <c r="AU40" s="76"/>
      <c r="AV40" s="76"/>
      <c r="AW40" s="76"/>
      <c r="AX40" s="77"/>
    </row>
    <row r="41" spans="1:50" s="22" customFormat="1" ht="14.25" customHeight="1">
      <c r="A41" s="170" t="s">
        <v>65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2"/>
      <c r="AC41" s="116" t="s">
        <v>156</v>
      </c>
      <c r="AD41" s="117"/>
      <c r="AE41" s="117"/>
      <c r="AF41" s="117"/>
      <c r="AG41" s="75">
        <v>0</v>
      </c>
      <c r="AH41" s="76"/>
      <c r="AI41" s="76"/>
      <c r="AJ41" s="76"/>
      <c r="AK41" s="76"/>
      <c r="AL41" s="76"/>
      <c r="AM41" s="76"/>
      <c r="AN41" s="76"/>
      <c r="AO41" s="77"/>
      <c r="AP41" s="75">
        <v>0</v>
      </c>
      <c r="AQ41" s="76"/>
      <c r="AR41" s="76"/>
      <c r="AS41" s="76"/>
      <c r="AT41" s="76"/>
      <c r="AU41" s="76"/>
      <c r="AV41" s="76"/>
      <c r="AW41" s="76"/>
      <c r="AX41" s="77"/>
    </row>
    <row r="42" spans="1:50" s="22" customFormat="1" ht="12.75">
      <c r="A42" s="212" t="s">
        <v>74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116"/>
      <c r="AD42" s="117"/>
      <c r="AE42" s="117"/>
      <c r="AF42" s="117"/>
      <c r="AG42" s="75">
        <v>0</v>
      </c>
      <c r="AH42" s="76"/>
      <c r="AI42" s="76"/>
      <c r="AJ42" s="76"/>
      <c r="AK42" s="76"/>
      <c r="AL42" s="76"/>
      <c r="AM42" s="76"/>
      <c r="AN42" s="76"/>
      <c r="AO42" s="77"/>
      <c r="AP42" s="75">
        <f>AP37-актив!AP57</f>
        <v>0</v>
      </c>
      <c r="AQ42" s="76"/>
      <c r="AR42" s="76"/>
      <c r="AS42" s="76"/>
      <c r="AT42" s="76"/>
      <c r="AU42" s="76"/>
      <c r="AV42" s="76"/>
      <c r="AW42" s="76"/>
      <c r="AX42" s="77"/>
    </row>
    <row r="43" spans="1:50" s="22" customFormat="1" ht="12.75">
      <c r="A43" s="179" t="s">
        <v>96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8"/>
      <c r="AC43" s="116" t="s">
        <v>157</v>
      </c>
      <c r="AD43" s="117"/>
      <c r="AE43" s="117"/>
      <c r="AF43" s="117"/>
      <c r="AG43" s="75"/>
      <c r="AH43" s="76"/>
      <c r="AI43" s="76"/>
      <c r="AJ43" s="76"/>
      <c r="AK43" s="76"/>
      <c r="AL43" s="76"/>
      <c r="AM43" s="76"/>
      <c r="AN43" s="76"/>
      <c r="AO43" s="77"/>
      <c r="AP43" s="75"/>
      <c r="AQ43" s="76"/>
      <c r="AR43" s="76"/>
      <c r="AS43" s="76"/>
      <c r="AT43" s="76"/>
      <c r="AU43" s="76"/>
      <c r="AV43" s="76"/>
      <c r="AW43" s="76"/>
      <c r="AX43" s="77"/>
    </row>
    <row r="44" spans="1:50" s="22" customFormat="1" ht="14.25" customHeight="1">
      <c r="A44" s="174" t="s">
        <v>97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116" t="s">
        <v>158</v>
      </c>
      <c r="AD44" s="117"/>
      <c r="AE44" s="117"/>
      <c r="AF44" s="117"/>
      <c r="AG44" s="75">
        <v>0</v>
      </c>
      <c r="AH44" s="76"/>
      <c r="AI44" s="76"/>
      <c r="AJ44" s="76"/>
      <c r="AK44" s="76"/>
      <c r="AL44" s="76"/>
      <c r="AM44" s="76"/>
      <c r="AN44" s="76"/>
      <c r="AO44" s="77"/>
      <c r="AP44" s="75">
        <v>0</v>
      </c>
      <c r="AQ44" s="76"/>
      <c r="AR44" s="76"/>
      <c r="AS44" s="76"/>
      <c r="AT44" s="76"/>
      <c r="AU44" s="76"/>
      <c r="AV44" s="76"/>
      <c r="AW44" s="76"/>
      <c r="AX44" s="77"/>
    </row>
    <row r="45" spans="1:50" s="22" customFormat="1" ht="12.75">
      <c r="A45" s="173" t="s">
        <v>122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116"/>
      <c r="AD45" s="117"/>
      <c r="AE45" s="117"/>
      <c r="AF45" s="117"/>
      <c r="AG45" s="75">
        <v>1860</v>
      </c>
      <c r="AH45" s="76"/>
      <c r="AI45" s="76"/>
      <c r="AJ45" s="76"/>
      <c r="AK45" s="76"/>
      <c r="AL45" s="76"/>
      <c r="AM45" s="76"/>
      <c r="AN45" s="76"/>
      <c r="AO45" s="77"/>
      <c r="AP45" s="75">
        <v>4597</v>
      </c>
      <c r="AQ45" s="76"/>
      <c r="AR45" s="76"/>
      <c r="AS45" s="76"/>
      <c r="AT45" s="76"/>
      <c r="AU45" s="76"/>
      <c r="AV45" s="76"/>
      <c r="AW45" s="76"/>
      <c r="AX45" s="77"/>
    </row>
    <row r="46" spans="1:50" s="22" customFormat="1" ht="12.75">
      <c r="A46" s="179" t="s">
        <v>123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116" t="s">
        <v>159</v>
      </c>
      <c r="AD46" s="117"/>
      <c r="AE46" s="117"/>
      <c r="AF46" s="117"/>
      <c r="AG46" s="75"/>
      <c r="AH46" s="76"/>
      <c r="AI46" s="76"/>
      <c r="AJ46" s="76"/>
      <c r="AK46" s="76"/>
      <c r="AL46" s="76"/>
      <c r="AM46" s="76"/>
      <c r="AN46" s="76"/>
      <c r="AO46" s="77"/>
      <c r="AP46" s="75"/>
      <c r="AQ46" s="76"/>
      <c r="AR46" s="76"/>
      <c r="AS46" s="76"/>
      <c r="AT46" s="76"/>
      <c r="AU46" s="76"/>
      <c r="AV46" s="76"/>
      <c r="AW46" s="76"/>
      <c r="AX46" s="77"/>
    </row>
    <row r="47" spans="1:50" s="22" customFormat="1" ht="14.25" customHeight="1">
      <c r="A47" s="211" t="s">
        <v>120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116" t="s">
        <v>160</v>
      </c>
      <c r="AD47" s="117"/>
      <c r="AE47" s="117"/>
      <c r="AF47" s="117"/>
      <c r="AG47" s="75"/>
      <c r="AH47" s="76"/>
      <c r="AI47" s="76"/>
      <c r="AJ47" s="76"/>
      <c r="AK47" s="76"/>
      <c r="AL47" s="76"/>
      <c r="AM47" s="76"/>
      <c r="AN47" s="76"/>
      <c r="AO47" s="77"/>
      <c r="AP47" s="75"/>
      <c r="AQ47" s="76"/>
      <c r="AR47" s="76"/>
      <c r="AS47" s="76"/>
      <c r="AT47" s="76"/>
      <c r="AU47" s="76"/>
      <c r="AV47" s="76"/>
      <c r="AW47" s="76"/>
      <c r="AX47" s="77"/>
    </row>
    <row r="48" spans="1:50" s="22" customFormat="1" ht="14.25" customHeight="1">
      <c r="A48" s="169" t="s">
        <v>121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116" t="s">
        <v>161</v>
      </c>
      <c r="AD48" s="117"/>
      <c r="AE48" s="117"/>
      <c r="AF48" s="117"/>
      <c r="AG48" s="75">
        <f>'[2]стр.1_6'!$CJ$221</f>
        <v>1096001</v>
      </c>
      <c r="AH48" s="76"/>
      <c r="AI48" s="76"/>
      <c r="AJ48" s="76"/>
      <c r="AK48" s="76"/>
      <c r="AL48" s="76"/>
      <c r="AM48" s="76"/>
      <c r="AN48" s="76"/>
      <c r="AO48" s="77"/>
      <c r="AP48" s="75">
        <f>'[3]960'!$L$23</f>
        <v>1219847</v>
      </c>
      <c r="AQ48" s="76"/>
      <c r="AR48" s="76"/>
      <c r="AS48" s="76"/>
      <c r="AT48" s="76"/>
      <c r="AU48" s="76"/>
      <c r="AV48" s="76"/>
      <c r="AW48" s="76"/>
      <c r="AX48" s="77"/>
    </row>
    <row r="49" spans="1:50" s="22" customFormat="1" ht="14.25" customHeight="1">
      <c r="A49" s="211" t="s">
        <v>98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116" t="s">
        <v>162</v>
      </c>
      <c r="AD49" s="117"/>
      <c r="AE49" s="117"/>
      <c r="AF49" s="117"/>
      <c r="AG49" s="75">
        <v>0</v>
      </c>
      <c r="AH49" s="76"/>
      <c r="AI49" s="76"/>
      <c r="AJ49" s="76"/>
      <c r="AK49" s="76"/>
      <c r="AL49" s="76"/>
      <c r="AM49" s="76"/>
      <c r="AN49" s="76"/>
      <c r="AO49" s="77"/>
      <c r="AP49" s="75">
        <v>0</v>
      </c>
      <c r="AQ49" s="76"/>
      <c r="AR49" s="76"/>
      <c r="AS49" s="76"/>
      <c r="AT49" s="76"/>
      <c r="AU49" s="76"/>
      <c r="AV49" s="76"/>
      <c r="AW49" s="76"/>
      <c r="AX49" s="77"/>
    </row>
    <row r="50" spans="1:50" s="22" customFormat="1" ht="12.75">
      <c r="A50" s="173" t="s">
        <v>75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16"/>
      <c r="AD50" s="117"/>
      <c r="AE50" s="117"/>
      <c r="AF50" s="117"/>
      <c r="AG50" s="75">
        <v>0</v>
      </c>
      <c r="AH50" s="76"/>
      <c r="AI50" s="76"/>
      <c r="AJ50" s="76"/>
      <c r="AK50" s="76"/>
      <c r="AL50" s="76"/>
      <c r="AM50" s="76"/>
      <c r="AN50" s="76"/>
      <c r="AO50" s="77"/>
      <c r="AP50" s="75">
        <v>0</v>
      </c>
      <c r="AQ50" s="76"/>
      <c r="AR50" s="76"/>
      <c r="AS50" s="76"/>
      <c r="AT50" s="76"/>
      <c r="AU50" s="76"/>
      <c r="AV50" s="76"/>
      <c r="AW50" s="76"/>
      <c r="AX50" s="77"/>
    </row>
    <row r="51" spans="1:50" s="22" customFormat="1" ht="12.75">
      <c r="A51" s="179" t="s">
        <v>99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116" t="s">
        <v>163</v>
      </c>
      <c r="AD51" s="117"/>
      <c r="AE51" s="117"/>
      <c r="AF51" s="117"/>
      <c r="AG51" s="75"/>
      <c r="AH51" s="76"/>
      <c r="AI51" s="76"/>
      <c r="AJ51" s="76"/>
      <c r="AK51" s="76"/>
      <c r="AL51" s="76"/>
      <c r="AM51" s="76"/>
      <c r="AN51" s="76"/>
      <c r="AO51" s="77"/>
      <c r="AP51" s="75"/>
      <c r="AQ51" s="76"/>
      <c r="AR51" s="76"/>
      <c r="AS51" s="76"/>
      <c r="AT51" s="76"/>
      <c r="AU51" s="76"/>
      <c r="AV51" s="76"/>
      <c r="AW51" s="76"/>
      <c r="AX51" s="77"/>
    </row>
    <row r="52" spans="1:50" s="22" customFormat="1" ht="31.5" customHeight="1" thickBot="1">
      <c r="A52" s="176" t="s">
        <v>179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8"/>
      <c r="AC52" s="118" t="s">
        <v>164</v>
      </c>
      <c r="AD52" s="119"/>
      <c r="AE52" s="119"/>
      <c r="AF52" s="119"/>
      <c r="AG52" s="80">
        <v>100000</v>
      </c>
      <c r="AH52" s="81"/>
      <c r="AI52" s="81"/>
      <c r="AJ52" s="81"/>
      <c r="AK52" s="81"/>
      <c r="AL52" s="81"/>
      <c r="AM52" s="81"/>
      <c r="AN52" s="81"/>
      <c r="AO52" s="82"/>
      <c r="AP52" s="80">
        <v>110000</v>
      </c>
      <c r="AQ52" s="81"/>
      <c r="AR52" s="81"/>
      <c r="AS52" s="81"/>
      <c r="AT52" s="81"/>
      <c r="AU52" s="81"/>
      <c r="AV52" s="81"/>
      <c r="AW52" s="81"/>
      <c r="AX52" s="82"/>
    </row>
    <row r="53" spans="33:50" s="16" customFormat="1" ht="12"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</sheetData>
  <sheetProtection/>
  <mergeCells count="181">
    <mergeCell ref="AP30:AX30"/>
    <mergeCell ref="AP31:AX31"/>
    <mergeCell ref="AP44:AX44"/>
    <mergeCell ref="AP36:AX36"/>
    <mergeCell ref="AP37:AX37"/>
    <mergeCell ref="AP42:AX43"/>
    <mergeCell ref="AP45:AX46"/>
    <mergeCell ref="AP38:AX39"/>
    <mergeCell ref="AP32:AX32"/>
    <mergeCell ref="AP24:AX24"/>
    <mergeCell ref="AP25:AX26"/>
    <mergeCell ref="AP41:AX41"/>
    <mergeCell ref="AP17:AX18"/>
    <mergeCell ref="AP40:AX40"/>
    <mergeCell ref="AP33:AX33"/>
    <mergeCell ref="AP34:AX34"/>
    <mergeCell ref="AP35:AX35"/>
    <mergeCell ref="AP27:AX27"/>
    <mergeCell ref="AP28:AX29"/>
    <mergeCell ref="AG16:AO16"/>
    <mergeCell ref="AG48:AO48"/>
    <mergeCell ref="AG20:AO20"/>
    <mergeCell ref="AG21:AO21"/>
    <mergeCell ref="AG27:AO27"/>
    <mergeCell ref="AG25:AO26"/>
    <mergeCell ref="AP19:AX19"/>
    <mergeCell ref="AP20:AX20"/>
    <mergeCell ref="AP21:AX21"/>
    <mergeCell ref="AP22:AX23"/>
    <mergeCell ref="AG19:AO19"/>
    <mergeCell ref="AG17:AO18"/>
    <mergeCell ref="AG24:AO24"/>
    <mergeCell ref="AG30:AO30"/>
    <mergeCell ref="AG28:AO29"/>
    <mergeCell ref="AG22:AO23"/>
    <mergeCell ref="AG40:AO40"/>
    <mergeCell ref="AC25:AF26"/>
    <mergeCell ref="AC37:AF37"/>
    <mergeCell ref="AC35:AF35"/>
    <mergeCell ref="AC36:AF36"/>
    <mergeCell ref="AC32:AF32"/>
    <mergeCell ref="AC39:AF39"/>
    <mergeCell ref="AG31:AO31"/>
    <mergeCell ref="AG35:AO35"/>
    <mergeCell ref="AC17:AF17"/>
    <mergeCell ref="AC16:AF16"/>
    <mergeCell ref="AC15:AF15"/>
    <mergeCell ref="AC31:AF31"/>
    <mergeCell ref="AC27:AF27"/>
    <mergeCell ref="AC28:AF29"/>
    <mergeCell ref="AC12:AF12"/>
    <mergeCell ref="A39:AB39"/>
    <mergeCell ref="AC18:AF18"/>
    <mergeCell ref="AC19:AF19"/>
    <mergeCell ref="AC20:AF20"/>
    <mergeCell ref="AC24:AF24"/>
    <mergeCell ref="AC21:AF21"/>
    <mergeCell ref="AC22:AF23"/>
    <mergeCell ref="AC13:AF13"/>
    <mergeCell ref="AC14:AF14"/>
    <mergeCell ref="A35:AB35"/>
    <mergeCell ref="A36:AB36"/>
    <mergeCell ref="A48:AB48"/>
    <mergeCell ref="A49:AB49"/>
    <mergeCell ref="A47:AB47"/>
    <mergeCell ref="A45:AB45"/>
    <mergeCell ref="A46:AB46"/>
    <mergeCell ref="A42:AB42"/>
    <mergeCell ref="A37:AB37"/>
    <mergeCell ref="A43:AB43"/>
    <mergeCell ref="A34:AB34"/>
    <mergeCell ref="A28:AB28"/>
    <mergeCell ref="A29:AB29"/>
    <mergeCell ref="A30:AB30"/>
    <mergeCell ref="A31:AB31"/>
    <mergeCell ref="A22:AB22"/>
    <mergeCell ref="A23:AB23"/>
    <mergeCell ref="A32:AB32"/>
    <mergeCell ref="A33:AB33"/>
    <mergeCell ref="A18:AB18"/>
    <mergeCell ref="A15:AB15"/>
    <mergeCell ref="A20:AB20"/>
    <mergeCell ref="A21:AB21"/>
    <mergeCell ref="A16:AB16"/>
    <mergeCell ref="A8:AB8"/>
    <mergeCell ref="A9:AB9"/>
    <mergeCell ref="A10:AB10"/>
    <mergeCell ref="A11:AB11"/>
    <mergeCell ref="A13:AB13"/>
    <mergeCell ref="AP1:AX1"/>
    <mergeCell ref="AP2:AX2"/>
    <mergeCell ref="AP3:AX3"/>
    <mergeCell ref="AG1:AO1"/>
    <mergeCell ref="AG2:AO2"/>
    <mergeCell ref="A1:AB1"/>
    <mergeCell ref="A2:AB2"/>
    <mergeCell ref="A3:AB3"/>
    <mergeCell ref="A6:AB6"/>
    <mergeCell ref="A5:AB5"/>
    <mergeCell ref="AG3:AO3"/>
    <mergeCell ref="AG4:AO5"/>
    <mergeCell ref="AG8:AO8"/>
    <mergeCell ref="AP6:AX6"/>
    <mergeCell ref="AP7:AX7"/>
    <mergeCell ref="AP4:AX5"/>
    <mergeCell ref="AG6:AO6"/>
    <mergeCell ref="AG7:AO7"/>
    <mergeCell ref="AG15:AO15"/>
    <mergeCell ref="AP15:AX15"/>
    <mergeCell ref="AG12:AO13"/>
    <mergeCell ref="AG14:AO14"/>
    <mergeCell ref="AP12:AX13"/>
    <mergeCell ref="AC1:AF1"/>
    <mergeCell ref="AC2:AF2"/>
    <mergeCell ref="AC3:AF3"/>
    <mergeCell ref="AC4:AF4"/>
    <mergeCell ref="AP16:AX16"/>
    <mergeCell ref="A38:AB38"/>
    <mergeCell ref="A19:AB19"/>
    <mergeCell ref="A24:AB24"/>
    <mergeCell ref="A25:AB25"/>
    <mergeCell ref="A26:AB26"/>
    <mergeCell ref="A4:AB4"/>
    <mergeCell ref="AG9:AO11"/>
    <mergeCell ref="AP8:AX8"/>
    <mergeCell ref="AP14:AX14"/>
    <mergeCell ref="AC5:AF5"/>
    <mergeCell ref="AC6:AF6"/>
    <mergeCell ref="AP9:AX11"/>
    <mergeCell ref="A14:AB14"/>
    <mergeCell ref="AC10:AF10"/>
    <mergeCell ref="AC11:AF11"/>
    <mergeCell ref="AG52:AO52"/>
    <mergeCell ref="AP52:AX52"/>
    <mergeCell ref="A51:AB51"/>
    <mergeCell ref="AP49:AX49"/>
    <mergeCell ref="A7:AB7"/>
    <mergeCell ref="A12:AB12"/>
    <mergeCell ref="A52:AB52"/>
    <mergeCell ref="AC52:AF52"/>
    <mergeCell ref="AC45:AF45"/>
    <mergeCell ref="AC7:AF7"/>
    <mergeCell ref="AC8:AF8"/>
    <mergeCell ref="AC9:AF9"/>
    <mergeCell ref="A27:AB27"/>
    <mergeCell ref="A17:AB17"/>
    <mergeCell ref="A50:AB50"/>
    <mergeCell ref="A44:AB44"/>
    <mergeCell ref="AG44:AO44"/>
    <mergeCell ref="AC44:AF44"/>
    <mergeCell ref="AC47:AF47"/>
    <mergeCell ref="AG50:AO51"/>
    <mergeCell ref="AC48:AF48"/>
    <mergeCell ref="AC51:AF51"/>
    <mergeCell ref="AC50:AF50"/>
    <mergeCell ref="AG45:AO46"/>
    <mergeCell ref="A40:AB40"/>
    <mergeCell ref="A41:AB41"/>
    <mergeCell ref="AG42:AO43"/>
    <mergeCell ref="AC40:AF40"/>
    <mergeCell ref="AG41:AO41"/>
    <mergeCell ref="AC43:AF43"/>
    <mergeCell ref="AC41:AF41"/>
    <mergeCell ref="AC42:AF42"/>
    <mergeCell ref="AP50:AX51"/>
    <mergeCell ref="AC46:AF46"/>
    <mergeCell ref="AG49:AO49"/>
    <mergeCell ref="AC49:AF49"/>
    <mergeCell ref="AG47:AO47"/>
    <mergeCell ref="AP47:AX47"/>
    <mergeCell ref="AP48:AX48"/>
    <mergeCell ref="AG37:AO37"/>
    <mergeCell ref="AC30:AF30"/>
    <mergeCell ref="AG36:AO36"/>
    <mergeCell ref="AG38:AO39"/>
    <mergeCell ref="AC38:AF38"/>
    <mergeCell ref="AC33:AF33"/>
    <mergeCell ref="AC34:AF34"/>
    <mergeCell ref="AG32:AO32"/>
    <mergeCell ref="AG33:AO33"/>
    <mergeCell ref="AG34:AO34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usr02469</cp:lastModifiedBy>
  <cp:lastPrinted>2011-04-13T10:32:39Z</cp:lastPrinted>
  <dcterms:created xsi:type="dcterms:W3CDTF">2001-08-07T06:00:02Z</dcterms:created>
  <dcterms:modified xsi:type="dcterms:W3CDTF">2011-04-13T10:33:12Z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DZQQNTZWJNVN-2-189</vt:lpwstr>
  </property>
  <property fmtid="{D5CDD505-2E9C-101B-9397-08002B2CF9AE}" pid="4" name="_dlc_DocIdItemGu">
    <vt:lpwstr>62b7753a-dcd7-4b06-ab3c-c0a1d7523e59</vt:lpwstr>
  </property>
  <property fmtid="{D5CDD505-2E9C-101B-9397-08002B2CF9AE}" pid="5" name="_dlc_DocIdU">
    <vt:lpwstr>http://info.kom-tech.ru:8090/_layouts/DocIdRedir.aspx?ID=DZQQNTZWJNVN-2-189, DZQQNTZWJNVN-2-189</vt:lpwstr>
  </property>
</Properties>
</file>